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mc:AlternateContent xmlns:mc="http://schemas.openxmlformats.org/markup-compatibility/2006">
    <mc:Choice Requires="x15">
      <x15ac:absPath xmlns:x15ac="http://schemas.microsoft.com/office/spreadsheetml/2010/11/ac" url="C:\Users\mvegu\Box\Center PMI\NCPMI1\Data Tools\Coaching\Classroom Coaching\"/>
    </mc:Choice>
  </mc:AlternateContent>
  <xr:revisionPtr revIDLastSave="0" documentId="8_{0E1EBAAA-41DF-4761-B8E5-F584E03B16E7}" xr6:coauthVersionLast="47" xr6:coauthVersionMax="47" xr10:uidLastSave="{00000000-0000-0000-0000-000000000000}"/>
  <bookViews>
    <workbookView xWindow="-120" yWindow="-120" windowWidth="29040" windowHeight="15720" xr2:uid="{B467F9AE-58D6-4027-93AC-B4B37FECFC64}"/>
  </bookViews>
  <sheets>
    <sheet name="INSTRUCTIONS" sheetId="29" r:id="rId1"/>
    <sheet name="T1" sheetId="2" r:id="rId2"/>
    <sheet name="T2" sheetId="5" r:id="rId3"/>
    <sheet name="T3" sheetId="6" r:id="rId4"/>
    <sheet name="T4" sheetId="11" r:id="rId5"/>
    <sheet name="T5" sheetId="12" r:id="rId6"/>
    <sheet name="T6" sheetId="13" r:id="rId7"/>
    <sheet name="T7" sheetId="14" r:id="rId8"/>
    <sheet name="T8" sheetId="15" r:id="rId9"/>
    <sheet name="T9" sheetId="16" r:id="rId10"/>
    <sheet name="T10" sheetId="17" r:id="rId11"/>
    <sheet name="T11" sheetId="18" r:id="rId12"/>
    <sheet name="T12" sheetId="19" r:id="rId13"/>
    <sheet name="T13" sheetId="20" r:id="rId14"/>
    <sheet name="T14" sheetId="21" r:id="rId15"/>
    <sheet name="T15" sheetId="22" r:id="rId16"/>
    <sheet name="T16" sheetId="23" r:id="rId17"/>
    <sheet name="T17" sheetId="24" r:id="rId18"/>
    <sheet name="T18" sheetId="25" r:id="rId19"/>
    <sheet name="T19" sheetId="26" r:id="rId20"/>
    <sheet name="T20" sheetId="27" r:id="rId21"/>
    <sheet name="Teacher Summary" sheetId="9" r:id="rId22"/>
    <sheet name="Coach Summary" sheetId="10" r:id="rId23"/>
    <sheet name="Cumulative Data" sheetId="7" r:id="rId24"/>
    <sheet name="Lists" sheetId="1" state="hidden" r:id="rId25"/>
  </sheets>
  <definedNames>
    <definedName name="Slicer_Teacher_ID">#N/A</definedName>
  </definedNames>
  <calcPr calcId="191029"/>
  <pivotCaches>
    <pivotCache cacheId="0" r:id="rId26"/>
    <pivotCache cacheId="5" r:id="rId27"/>
    <pivotCache cacheId="8" r:id="rId28"/>
  </pivotCaches>
  <extLst>
    <ext xmlns:x14="http://schemas.microsoft.com/office/spreadsheetml/2009/9/main" uri="{BBE1A952-AA13-448e-AADC-164F8A28A991}">
      <x14:slicerCaches>
        <x14:slicerCache r:id="rId2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3" i="7" l="1"/>
  <c r="AG2" i="7"/>
  <c r="AH12" i="7"/>
  <c r="AC264" i="27"/>
  <c r="AD264" i="27" s="1"/>
  <c r="AE267" i="27" s="1"/>
  <c r="O264" i="27"/>
  <c r="P264" i="27" s="1"/>
  <c r="AE265" i="27" s="1"/>
  <c r="AC259" i="27"/>
  <c r="AD259" i="27" s="1"/>
  <c r="AE262" i="27" s="1"/>
  <c r="O259" i="27"/>
  <c r="P259" i="27" s="1"/>
  <c r="AE260" i="27" s="1"/>
  <c r="AC254" i="27"/>
  <c r="AD254" i="27" s="1"/>
  <c r="AE257" i="27" s="1"/>
  <c r="O254" i="27"/>
  <c r="P254" i="27" s="1"/>
  <c r="AE255" i="27" s="1"/>
  <c r="AC249" i="27"/>
  <c r="AD249" i="27" s="1"/>
  <c r="AE252" i="27" s="1"/>
  <c r="O249" i="27"/>
  <c r="P249" i="27" s="1"/>
  <c r="AE250" i="27" s="1"/>
  <c r="AE253" i="27" s="1"/>
  <c r="A258" i="27" s="1"/>
  <c r="AC244" i="27"/>
  <c r="AD244" i="27" s="1"/>
  <c r="AE247" i="27" s="1"/>
  <c r="O244" i="27"/>
  <c r="P244" i="27" s="1"/>
  <c r="AE245" i="27" s="1"/>
  <c r="AC239" i="27"/>
  <c r="AD239" i="27" s="1"/>
  <c r="AE242" i="27" s="1"/>
  <c r="O239" i="27"/>
  <c r="P239" i="27" s="1"/>
  <c r="AE240" i="27" s="1"/>
  <c r="AC234" i="27"/>
  <c r="AD234" i="27" s="1"/>
  <c r="AE237" i="27" s="1"/>
  <c r="O234" i="27"/>
  <c r="P234" i="27" s="1"/>
  <c r="AE235" i="27" s="1"/>
  <c r="AC229" i="27"/>
  <c r="AD229" i="27" s="1"/>
  <c r="AE232" i="27" s="1"/>
  <c r="O229" i="27"/>
  <c r="P229" i="27" s="1"/>
  <c r="AE230" i="27" s="1"/>
  <c r="AC224" i="27"/>
  <c r="AD224" i="27" s="1"/>
  <c r="AE227" i="27" s="1"/>
  <c r="O224" i="27"/>
  <c r="P224" i="27" s="1"/>
  <c r="AE225" i="27" s="1"/>
  <c r="AE228" i="27" s="1"/>
  <c r="A233" i="27" s="1"/>
  <c r="AC219" i="27"/>
  <c r="AD219" i="27" s="1"/>
  <c r="AE222" i="27" s="1"/>
  <c r="O219" i="27"/>
  <c r="P219" i="27" s="1"/>
  <c r="AE220" i="27" s="1"/>
  <c r="AC214" i="27"/>
  <c r="AD214" i="27" s="1"/>
  <c r="AE217" i="27" s="1"/>
  <c r="O214" i="27"/>
  <c r="P214" i="27" s="1"/>
  <c r="AE215" i="27" s="1"/>
  <c r="AC209" i="27"/>
  <c r="AD209" i="27" s="1"/>
  <c r="AE212" i="27" s="1"/>
  <c r="O209" i="27"/>
  <c r="P209" i="27" s="1"/>
  <c r="AE210" i="27" s="1"/>
  <c r="AE213" i="27" s="1"/>
  <c r="A218" i="27" s="1"/>
  <c r="AC204" i="27"/>
  <c r="AD204" i="27" s="1"/>
  <c r="AE207" i="27" s="1"/>
  <c r="O204" i="27"/>
  <c r="P204" i="27" s="1"/>
  <c r="AE205" i="27" s="1"/>
  <c r="AC199" i="27"/>
  <c r="AD199" i="27" s="1"/>
  <c r="AE202" i="27" s="1"/>
  <c r="O199" i="27"/>
  <c r="P199" i="27" s="1"/>
  <c r="AE200" i="27" s="1"/>
  <c r="AC194" i="27"/>
  <c r="AD194" i="27" s="1"/>
  <c r="AE197" i="27" s="1"/>
  <c r="O194" i="27"/>
  <c r="P194" i="27" s="1"/>
  <c r="AE195" i="27" s="1"/>
  <c r="AC189" i="27"/>
  <c r="AD189" i="27" s="1"/>
  <c r="AE192" i="27" s="1"/>
  <c r="O189" i="27"/>
  <c r="P189" i="27" s="1"/>
  <c r="AE190" i="27" s="1"/>
  <c r="AC184" i="27"/>
  <c r="AD184" i="27" s="1"/>
  <c r="AE187" i="27" s="1"/>
  <c r="O184" i="27"/>
  <c r="P184" i="27" s="1"/>
  <c r="AE185" i="27" s="1"/>
  <c r="AE188" i="27" s="1"/>
  <c r="A193" i="27" s="1"/>
  <c r="AC179" i="27"/>
  <c r="AD179" i="27" s="1"/>
  <c r="AE182" i="27" s="1"/>
  <c r="O179" i="27"/>
  <c r="P179" i="27" s="1"/>
  <c r="AE180" i="27" s="1"/>
  <c r="AC174" i="27"/>
  <c r="AD174" i="27" s="1"/>
  <c r="AE177" i="27" s="1"/>
  <c r="O174" i="27"/>
  <c r="P174" i="27" s="1"/>
  <c r="AE175" i="27" s="1"/>
  <c r="AC169" i="27"/>
  <c r="AD169" i="27" s="1"/>
  <c r="AE172" i="27" s="1"/>
  <c r="O169" i="27"/>
  <c r="P169" i="27" s="1"/>
  <c r="AE170" i="27" s="1"/>
  <c r="AE173" i="27" s="1"/>
  <c r="A178" i="27" s="1"/>
  <c r="AC164" i="27"/>
  <c r="AD164" i="27" s="1"/>
  <c r="AE167" i="27" s="1"/>
  <c r="O164" i="27"/>
  <c r="P164" i="27" s="1"/>
  <c r="AE165" i="27" s="1"/>
  <c r="AC159" i="27"/>
  <c r="AD159" i="27" s="1"/>
  <c r="AE162" i="27" s="1"/>
  <c r="O159" i="27"/>
  <c r="P159" i="27" s="1"/>
  <c r="AE160" i="27" s="1"/>
  <c r="AC154" i="27"/>
  <c r="AD154" i="27" s="1"/>
  <c r="AE157" i="27" s="1"/>
  <c r="O154" i="27"/>
  <c r="P154" i="27" s="1"/>
  <c r="AE155" i="27" s="1"/>
  <c r="AC149" i="27"/>
  <c r="AD149" i="27" s="1"/>
  <c r="AE152" i="27" s="1"/>
  <c r="O149" i="27"/>
  <c r="P149" i="27" s="1"/>
  <c r="AE150" i="27" s="1"/>
  <c r="AC144" i="27"/>
  <c r="AD144" i="27" s="1"/>
  <c r="AE147" i="27" s="1"/>
  <c r="O144" i="27"/>
  <c r="P144" i="27" s="1"/>
  <c r="AE145" i="27" s="1"/>
  <c r="AE148" i="27" s="1"/>
  <c r="A153" i="27" s="1"/>
  <c r="AC139" i="27"/>
  <c r="AD139" i="27" s="1"/>
  <c r="AE142" i="27" s="1"/>
  <c r="O139" i="27"/>
  <c r="P139" i="27" s="1"/>
  <c r="AE140" i="27" s="1"/>
  <c r="AC134" i="27"/>
  <c r="AD134" i="27" s="1"/>
  <c r="AE137" i="27" s="1"/>
  <c r="O134" i="27"/>
  <c r="P134" i="27" s="1"/>
  <c r="AE135" i="27" s="1"/>
  <c r="AC129" i="27"/>
  <c r="AD129" i="27" s="1"/>
  <c r="AE132" i="27" s="1"/>
  <c r="O129" i="27"/>
  <c r="P129" i="27" s="1"/>
  <c r="AE130" i="27" s="1"/>
  <c r="AE133" i="27" s="1"/>
  <c r="A138" i="27" s="1"/>
  <c r="AC124" i="27"/>
  <c r="AD124" i="27" s="1"/>
  <c r="AE127" i="27" s="1"/>
  <c r="O124" i="27"/>
  <c r="P124" i="27" s="1"/>
  <c r="AE125" i="27" s="1"/>
  <c r="AC119" i="27"/>
  <c r="AD119" i="27" s="1"/>
  <c r="AE122" i="27" s="1"/>
  <c r="O119" i="27"/>
  <c r="P119" i="27" s="1"/>
  <c r="AE120" i="27" s="1"/>
  <c r="AC114" i="27"/>
  <c r="AD114" i="27" s="1"/>
  <c r="AE117" i="27" s="1"/>
  <c r="O114" i="27"/>
  <c r="P114" i="27" s="1"/>
  <c r="AE115" i="27" s="1"/>
  <c r="AC109" i="27"/>
  <c r="AD109" i="27" s="1"/>
  <c r="AE112" i="27" s="1"/>
  <c r="O109" i="27"/>
  <c r="P109" i="27" s="1"/>
  <c r="AE110" i="27" s="1"/>
  <c r="AC104" i="27"/>
  <c r="AD104" i="27" s="1"/>
  <c r="AE107" i="27" s="1"/>
  <c r="O104" i="27"/>
  <c r="P104" i="27" s="1"/>
  <c r="AE105" i="27" s="1"/>
  <c r="AE108" i="27" s="1"/>
  <c r="A113" i="27" s="1"/>
  <c r="AC99" i="27"/>
  <c r="AD99" i="27" s="1"/>
  <c r="AE102" i="27" s="1"/>
  <c r="O99" i="27"/>
  <c r="P99" i="27" s="1"/>
  <c r="AE100" i="27" s="1"/>
  <c r="AC94" i="27"/>
  <c r="AD94" i="27" s="1"/>
  <c r="AE97" i="27" s="1"/>
  <c r="O94" i="27"/>
  <c r="P94" i="27" s="1"/>
  <c r="AE95" i="27" s="1"/>
  <c r="AC89" i="27"/>
  <c r="AD89" i="27" s="1"/>
  <c r="AE92" i="27" s="1"/>
  <c r="O89" i="27"/>
  <c r="P89" i="27" s="1"/>
  <c r="AE90" i="27" s="1"/>
  <c r="AE93" i="27" s="1"/>
  <c r="A98" i="27" s="1"/>
  <c r="AC84" i="27"/>
  <c r="AD84" i="27" s="1"/>
  <c r="AE87" i="27" s="1"/>
  <c r="O84" i="27"/>
  <c r="P84" i="27" s="1"/>
  <c r="AE85" i="27" s="1"/>
  <c r="AC79" i="27"/>
  <c r="AD79" i="27" s="1"/>
  <c r="AE82" i="27" s="1"/>
  <c r="O79" i="27"/>
  <c r="P79" i="27" s="1"/>
  <c r="AE80" i="27" s="1"/>
  <c r="AC74" i="27"/>
  <c r="AD74" i="27" s="1"/>
  <c r="AE77" i="27" s="1"/>
  <c r="O74" i="27"/>
  <c r="P74" i="27" s="1"/>
  <c r="AE75" i="27" s="1"/>
  <c r="AC69" i="27"/>
  <c r="AD69" i="27" s="1"/>
  <c r="AE72" i="27" s="1"/>
  <c r="O69" i="27"/>
  <c r="P69" i="27" s="1"/>
  <c r="AE70" i="27" s="1"/>
  <c r="AC64" i="27"/>
  <c r="AD64" i="27" s="1"/>
  <c r="AE67" i="27" s="1"/>
  <c r="O64" i="27"/>
  <c r="P64" i="27" s="1"/>
  <c r="AE65" i="27" s="1"/>
  <c r="AE68" i="27" s="1"/>
  <c r="A73" i="27" s="1"/>
  <c r="AC59" i="27"/>
  <c r="AD59" i="27" s="1"/>
  <c r="AE62" i="27" s="1"/>
  <c r="O59" i="27"/>
  <c r="P59" i="27" s="1"/>
  <c r="AE60" i="27" s="1"/>
  <c r="AC54" i="27"/>
  <c r="AD54" i="27" s="1"/>
  <c r="AE57" i="27" s="1"/>
  <c r="O54" i="27"/>
  <c r="P54" i="27" s="1"/>
  <c r="AE55" i="27" s="1"/>
  <c r="AC49" i="27"/>
  <c r="AD49" i="27" s="1"/>
  <c r="AE52" i="27" s="1"/>
  <c r="O49" i="27"/>
  <c r="P49" i="27" s="1"/>
  <c r="AE50" i="27" s="1"/>
  <c r="AE53" i="27" s="1"/>
  <c r="A58" i="27" s="1"/>
  <c r="AC44" i="27"/>
  <c r="AD44" i="27" s="1"/>
  <c r="AE47" i="27" s="1"/>
  <c r="O44" i="27"/>
  <c r="P44" i="27" s="1"/>
  <c r="AE45" i="27" s="1"/>
  <c r="AC39" i="27"/>
  <c r="AD39" i="27" s="1"/>
  <c r="AE42" i="27" s="1"/>
  <c r="O39" i="27"/>
  <c r="P39" i="27" s="1"/>
  <c r="AE40" i="27" s="1"/>
  <c r="AC34" i="27"/>
  <c r="AD34" i="27" s="1"/>
  <c r="AE37" i="27" s="1"/>
  <c r="O34" i="27"/>
  <c r="P34" i="27" s="1"/>
  <c r="AE35" i="27" s="1"/>
  <c r="AC29" i="27"/>
  <c r="AD29" i="27" s="1"/>
  <c r="AE32" i="27" s="1"/>
  <c r="O29" i="27"/>
  <c r="P29" i="27" s="1"/>
  <c r="AE30" i="27" s="1"/>
  <c r="AC24" i="27"/>
  <c r="AD24" i="27" s="1"/>
  <c r="AE27" i="27" s="1"/>
  <c r="O24" i="27"/>
  <c r="P24" i="27" s="1"/>
  <c r="AE25" i="27" s="1"/>
  <c r="AE28" i="27" s="1"/>
  <c r="A33" i="27" s="1"/>
  <c r="AC19" i="27"/>
  <c r="AD19" i="27" s="1"/>
  <c r="AE22" i="27" s="1"/>
  <c r="O19" i="27"/>
  <c r="P19" i="27" s="1"/>
  <c r="AE20" i="27" s="1"/>
  <c r="AC14" i="27"/>
  <c r="AD14" i="27" s="1"/>
  <c r="AE17" i="27" s="1"/>
  <c r="O14" i="27"/>
  <c r="P14" i="27" s="1"/>
  <c r="AE15" i="27" s="1"/>
  <c r="AC9" i="27"/>
  <c r="O9" i="27"/>
  <c r="AC4" i="27"/>
  <c r="AD4" i="27" s="1"/>
  <c r="AE7" i="27" s="1"/>
  <c r="O4" i="27"/>
  <c r="P4" i="27" s="1"/>
  <c r="AE5" i="27" s="1"/>
  <c r="AC264" i="26"/>
  <c r="AD264" i="26" s="1"/>
  <c r="AE267" i="26" s="1"/>
  <c r="O264" i="26"/>
  <c r="P264" i="26" s="1"/>
  <c r="AE265" i="26" s="1"/>
  <c r="AC259" i="26"/>
  <c r="AD259" i="26" s="1"/>
  <c r="AE262" i="26" s="1"/>
  <c r="O259" i="26"/>
  <c r="P259" i="26" s="1"/>
  <c r="AE260" i="26" s="1"/>
  <c r="AC254" i="26"/>
  <c r="AD254" i="26" s="1"/>
  <c r="AE257" i="26" s="1"/>
  <c r="O254" i="26"/>
  <c r="P254" i="26" s="1"/>
  <c r="AE255" i="26" s="1"/>
  <c r="AC249" i="26"/>
  <c r="AD249" i="26" s="1"/>
  <c r="AE252" i="26" s="1"/>
  <c r="O249" i="26"/>
  <c r="P249" i="26" s="1"/>
  <c r="AE250" i="26" s="1"/>
  <c r="AE253" i="26" s="1"/>
  <c r="A258" i="26" s="1"/>
  <c r="AC244" i="26"/>
  <c r="AD244" i="26" s="1"/>
  <c r="AE247" i="26" s="1"/>
  <c r="O244" i="26"/>
  <c r="P244" i="26" s="1"/>
  <c r="AE245" i="26" s="1"/>
  <c r="AC239" i="26"/>
  <c r="AD239" i="26" s="1"/>
  <c r="AE242" i="26" s="1"/>
  <c r="O239" i="26"/>
  <c r="P239" i="26" s="1"/>
  <c r="AE240" i="26" s="1"/>
  <c r="AC234" i="26"/>
  <c r="AD234" i="26" s="1"/>
  <c r="AE237" i="26" s="1"/>
  <c r="O234" i="26"/>
  <c r="P234" i="26" s="1"/>
  <c r="AE235" i="26" s="1"/>
  <c r="AC229" i="26"/>
  <c r="AD229" i="26" s="1"/>
  <c r="AE232" i="26" s="1"/>
  <c r="O229" i="26"/>
  <c r="P229" i="26" s="1"/>
  <c r="AE230" i="26" s="1"/>
  <c r="AC224" i="26"/>
  <c r="AD224" i="26" s="1"/>
  <c r="AE227" i="26" s="1"/>
  <c r="O224" i="26"/>
  <c r="P224" i="26" s="1"/>
  <c r="AE225" i="26" s="1"/>
  <c r="AC219" i="26"/>
  <c r="AD219" i="26" s="1"/>
  <c r="AE222" i="26" s="1"/>
  <c r="O219" i="26"/>
  <c r="P219" i="26" s="1"/>
  <c r="AE220" i="26" s="1"/>
  <c r="AC214" i="26"/>
  <c r="AD214" i="26" s="1"/>
  <c r="AE217" i="26" s="1"/>
  <c r="O214" i="26"/>
  <c r="P214" i="26" s="1"/>
  <c r="AE215" i="26" s="1"/>
  <c r="AC209" i="26"/>
  <c r="AD209" i="26" s="1"/>
  <c r="AE212" i="26" s="1"/>
  <c r="O209" i="26"/>
  <c r="P209" i="26" s="1"/>
  <c r="AE210" i="26" s="1"/>
  <c r="AE213" i="26" s="1"/>
  <c r="A218" i="26" s="1"/>
  <c r="AC204" i="26"/>
  <c r="AD204" i="26" s="1"/>
  <c r="AE207" i="26" s="1"/>
  <c r="O204" i="26"/>
  <c r="P204" i="26" s="1"/>
  <c r="AE205" i="26" s="1"/>
  <c r="AC199" i="26"/>
  <c r="AD199" i="26" s="1"/>
  <c r="AE202" i="26" s="1"/>
  <c r="O199" i="26"/>
  <c r="P199" i="26" s="1"/>
  <c r="AE200" i="26" s="1"/>
  <c r="AC194" i="26"/>
  <c r="AD194" i="26" s="1"/>
  <c r="AE197" i="26" s="1"/>
  <c r="O194" i="26"/>
  <c r="P194" i="26" s="1"/>
  <c r="AE195" i="26" s="1"/>
  <c r="AC189" i="26"/>
  <c r="AD189" i="26" s="1"/>
  <c r="AE192" i="26" s="1"/>
  <c r="O189" i="26"/>
  <c r="P189" i="26" s="1"/>
  <c r="AE190" i="26" s="1"/>
  <c r="AC184" i="26"/>
  <c r="AD184" i="26" s="1"/>
  <c r="AE187" i="26" s="1"/>
  <c r="O184" i="26"/>
  <c r="P184" i="26" s="1"/>
  <c r="AE185" i="26" s="1"/>
  <c r="AC179" i="26"/>
  <c r="AD179" i="26" s="1"/>
  <c r="AE182" i="26" s="1"/>
  <c r="O179" i="26"/>
  <c r="P179" i="26" s="1"/>
  <c r="AE180" i="26" s="1"/>
  <c r="AC174" i="26"/>
  <c r="AD174" i="26" s="1"/>
  <c r="AE177" i="26" s="1"/>
  <c r="O174" i="26"/>
  <c r="P174" i="26" s="1"/>
  <c r="AE175" i="26" s="1"/>
  <c r="AC169" i="26"/>
  <c r="AD169" i="26" s="1"/>
  <c r="AE172" i="26" s="1"/>
  <c r="O169" i="26"/>
  <c r="P169" i="26" s="1"/>
  <c r="AE170" i="26" s="1"/>
  <c r="AE173" i="26" s="1"/>
  <c r="A178" i="26" s="1"/>
  <c r="AC164" i="26"/>
  <c r="AD164" i="26" s="1"/>
  <c r="AE167" i="26" s="1"/>
  <c r="O164" i="26"/>
  <c r="P164" i="26" s="1"/>
  <c r="AE165" i="26" s="1"/>
  <c r="AC159" i="26"/>
  <c r="AD159" i="26" s="1"/>
  <c r="AE162" i="26" s="1"/>
  <c r="O159" i="26"/>
  <c r="P159" i="26" s="1"/>
  <c r="AE160" i="26" s="1"/>
  <c r="AC154" i="26"/>
  <c r="AD154" i="26" s="1"/>
  <c r="AE157" i="26" s="1"/>
  <c r="O154" i="26"/>
  <c r="P154" i="26" s="1"/>
  <c r="AE155" i="26" s="1"/>
  <c r="AC149" i="26"/>
  <c r="AD149" i="26" s="1"/>
  <c r="AE152" i="26" s="1"/>
  <c r="O149" i="26"/>
  <c r="P149" i="26" s="1"/>
  <c r="AE150" i="26" s="1"/>
  <c r="AC144" i="26"/>
  <c r="AD144" i="26" s="1"/>
  <c r="AE147" i="26" s="1"/>
  <c r="O144" i="26"/>
  <c r="P144" i="26" s="1"/>
  <c r="AE145" i="26" s="1"/>
  <c r="AC139" i="26"/>
  <c r="AD139" i="26" s="1"/>
  <c r="AE142" i="26" s="1"/>
  <c r="O139" i="26"/>
  <c r="P139" i="26" s="1"/>
  <c r="AE140" i="26" s="1"/>
  <c r="AC134" i="26"/>
  <c r="AD134" i="26" s="1"/>
  <c r="AE137" i="26" s="1"/>
  <c r="O134" i="26"/>
  <c r="P134" i="26" s="1"/>
  <c r="AE135" i="26" s="1"/>
  <c r="AC129" i="26"/>
  <c r="AD129" i="26" s="1"/>
  <c r="AE132" i="26" s="1"/>
  <c r="O129" i="26"/>
  <c r="P129" i="26" s="1"/>
  <c r="AE130" i="26" s="1"/>
  <c r="AE133" i="26" s="1"/>
  <c r="A138" i="26" s="1"/>
  <c r="AC124" i="26"/>
  <c r="AD124" i="26" s="1"/>
  <c r="AE127" i="26" s="1"/>
  <c r="O124" i="26"/>
  <c r="P124" i="26" s="1"/>
  <c r="AE125" i="26" s="1"/>
  <c r="AC119" i="26"/>
  <c r="AD119" i="26" s="1"/>
  <c r="AE122" i="26" s="1"/>
  <c r="O119" i="26"/>
  <c r="P119" i="26" s="1"/>
  <c r="AE120" i="26" s="1"/>
  <c r="AC114" i="26"/>
  <c r="AD114" i="26" s="1"/>
  <c r="AE117" i="26" s="1"/>
  <c r="O114" i="26"/>
  <c r="P114" i="26" s="1"/>
  <c r="AE115" i="26" s="1"/>
  <c r="AC109" i="26"/>
  <c r="AD109" i="26" s="1"/>
  <c r="AE112" i="26" s="1"/>
  <c r="O109" i="26"/>
  <c r="P109" i="26" s="1"/>
  <c r="AE110" i="26" s="1"/>
  <c r="AC104" i="26"/>
  <c r="AD104" i="26" s="1"/>
  <c r="AE107" i="26" s="1"/>
  <c r="O104" i="26"/>
  <c r="P104" i="26" s="1"/>
  <c r="AE105" i="26" s="1"/>
  <c r="AC99" i="26"/>
  <c r="AD99" i="26" s="1"/>
  <c r="AE102" i="26" s="1"/>
  <c r="O99" i="26"/>
  <c r="P99" i="26" s="1"/>
  <c r="AE100" i="26" s="1"/>
  <c r="AC94" i="26"/>
  <c r="AD94" i="26" s="1"/>
  <c r="AE97" i="26" s="1"/>
  <c r="O94" i="26"/>
  <c r="P94" i="26" s="1"/>
  <c r="AE95" i="26" s="1"/>
  <c r="AC89" i="26"/>
  <c r="AD89" i="26" s="1"/>
  <c r="AE92" i="26" s="1"/>
  <c r="O89" i="26"/>
  <c r="P89" i="26" s="1"/>
  <c r="AE90" i="26" s="1"/>
  <c r="AE93" i="26" s="1"/>
  <c r="A98" i="26" s="1"/>
  <c r="AC84" i="26"/>
  <c r="AD84" i="26" s="1"/>
  <c r="AE87" i="26" s="1"/>
  <c r="O84" i="26"/>
  <c r="P84" i="26" s="1"/>
  <c r="AE85" i="26" s="1"/>
  <c r="AC79" i="26"/>
  <c r="AD79" i="26" s="1"/>
  <c r="AE82" i="26" s="1"/>
  <c r="O79" i="26"/>
  <c r="P79" i="26" s="1"/>
  <c r="AE80" i="26" s="1"/>
  <c r="AC74" i="26"/>
  <c r="AD74" i="26" s="1"/>
  <c r="AE77" i="26" s="1"/>
  <c r="O74" i="26"/>
  <c r="P74" i="26" s="1"/>
  <c r="AE75" i="26" s="1"/>
  <c r="AC69" i="26"/>
  <c r="AD69" i="26" s="1"/>
  <c r="AE72" i="26" s="1"/>
  <c r="O69" i="26"/>
  <c r="P69" i="26" s="1"/>
  <c r="AE70" i="26" s="1"/>
  <c r="AC64" i="26"/>
  <c r="AD64" i="26" s="1"/>
  <c r="AE67" i="26" s="1"/>
  <c r="O64" i="26"/>
  <c r="P64" i="26" s="1"/>
  <c r="AE65" i="26" s="1"/>
  <c r="AC59" i="26"/>
  <c r="AD59" i="26" s="1"/>
  <c r="AE62" i="26" s="1"/>
  <c r="O59" i="26"/>
  <c r="P59" i="26" s="1"/>
  <c r="AE60" i="26" s="1"/>
  <c r="AC54" i="26"/>
  <c r="AD54" i="26" s="1"/>
  <c r="AE57" i="26" s="1"/>
  <c r="O54" i="26"/>
  <c r="P54" i="26" s="1"/>
  <c r="AE55" i="26" s="1"/>
  <c r="AC49" i="26"/>
  <c r="AD49" i="26" s="1"/>
  <c r="AE52" i="26" s="1"/>
  <c r="O49" i="26"/>
  <c r="P49" i="26" s="1"/>
  <c r="AE50" i="26" s="1"/>
  <c r="AE53" i="26" s="1"/>
  <c r="A58" i="26" s="1"/>
  <c r="AC44" i="26"/>
  <c r="AD44" i="26" s="1"/>
  <c r="AE47" i="26" s="1"/>
  <c r="O44" i="26"/>
  <c r="P44" i="26" s="1"/>
  <c r="AE45" i="26" s="1"/>
  <c r="AC39" i="26"/>
  <c r="AD39" i="26" s="1"/>
  <c r="AE42" i="26" s="1"/>
  <c r="O39" i="26"/>
  <c r="P39" i="26" s="1"/>
  <c r="AE40" i="26" s="1"/>
  <c r="AC34" i="26"/>
  <c r="AD34" i="26" s="1"/>
  <c r="AE37" i="26" s="1"/>
  <c r="O34" i="26"/>
  <c r="P34" i="26" s="1"/>
  <c r="AE35" i="26" s="1"/>
  <c r="AC29" i="26"/>
  <c r="AD29" i="26" s="1"/>
  <c r="AE32" i="26" s="1"/>
  <c r="O29" i="26"/>
  <c r="P29" i="26" s="1"/>
  <c r="AE30" i="26" s="1"/>
  <c r="AC24" i="26"/>
  <c r="AD24" i="26" s="1"/>
  <c r="AE27" i="26" s="1"/>
  <c r="O24" i="26"/>
  <c r="P24" i="26" s="1"/>
  <c r="AE25" i="26" s="1"/>
  <c r="AC19" i="26"/>
  <c r="AD19" i="26" s="1"/>
  <c r="AE22" i="26" s="1"/>
  <c r="O19" i="26"/>
  <c r="P19" i="26" s="1"/>
  <c r="AE20" i="26" s="1"/>
  <c r="AC14" i="26"/>
  <c r="AD14" i="26" s="1"/>
  <c r="AE17" i="26" s="1"/>
  <c r="O14" i="26"/>
  <c r="P14" i="26" s="1"/>
  <c r="AE15" i="26" s="1"/>
  <c r="AC9" i="26"/>
  <c r="O9" i="26"/>
  <c r="AC4" i="26"/>
  <c r="AD4" i="26" s="1"/>
  <c r="AE7" i="26" s="1"/>
  <c r="O4" i="26"/>
  <c r="P4" i="26" s="1"/>
  <c r="AE5" i="26" s="1"/>
  <c r="AC264" i="25"/>
  <c r="AD264" i="25" s="1"/>
  <c r="AE267" i="25" s="1"/>
  <c r="O264" i="25"/>
  <c r="P264" i="25" s="1"/>
  <c r="AE265" i="25" s="1"/>
  <c r="AC259" i="25"/>
  <c r="AD259" i="25" s="1"/>
  <c r="AE262" i="25" s="1"/>
  <c r="O259" i="25"/>
  <c r="P259" i="25" s="1"/>
  <c r="AE260" i="25" s="1"/>
  <c r="AE263" i="25" s="1"/>
  <c r="A268" i="25" s="1"/>
  <c r="AC254" i="25"/>
  <c r="AD254" i="25" s="1"/>
  <c r="AE257" i="25" s="1"/>
  <c r="O254" i="25"/>
  <c r="P254" i="25" s="1"/>
  <c r="AE255" i="25" s="1"/>
  <c r="AC249" i="25"/>
  <c r="AD249" i="25" s="1"/>
  <c r="AE252" i="25" s="1"/>
  <c r="O249" i="25"/>
  <c r="P249" i="25" s="1"/>
  <c r="AE250" i="25" s="1"/>
  <c r="AE253" i="25" s="1"/>
  <c r="A258" i="25" s="1"/>
  <c r="AC244" i="25"/>
  <c r="AD244" i="25" s="1"/>
  <c r="AE247" i="25" s="1"/>
  <c r="O244" i="25"/>
  <c r="P244" i="25" s="1"/>
  <c r="AE245" i="25" s="1"/>
  <c r="AC239" i="25"/>
  <c r="AD239" i="25" s="1"/>
  <c r="AE242" i="25" s="1"/>
  <c r="O239" i="25"/>
  <c r="P239" i="25" s="1"/>
  <c r="AE240" i="25" s="1"/>
  <c r="AC234" i="25"/>
  <c r="AD234" i="25" s="1"/>
  <c r="AE237" i="25" s="1"/>
  <c r="O234" i="25"/>
  <c r="P234" i="25" s="1"/>
  <c r="AE235" i="25" s="1"/>
  <c r="AC229" i="25"/>
  <c r="AD229" i="25" s="1"/>
  <c r="AE232" i="25" s="1"/>
  <c r="O229" i="25"/>
  <c r="P229" i="25" s="1"/>
  <c r="AE230" i="25" s="1"/>
  <c r="AC224" i="25"/>
  <c r="AD224" i="25" s="1"/>
  <c r="AE227" i="25" s="1"/>
  <c r="O224" i="25"/>
  <c r="P224" i="25" s="1"/>
  <c r="AE225" i="25" s="1"/>
  <c r="AC219" i="25"/>
  <c r="AD219" i="25" s="1"/>
  <c r="AE222" i="25" s="1"/>
  <c r="O219" i="25"/>
  <c r="P219" i="25" s="1"/>
  <c r="AE220" i="25" s="1"/>
  <c r="AE223" i="25" s="1"/>
  <c r="A228" i="25" s="1"/>
  <c r="AC214" i="25"/>
  <c r="AD214" i="25" s="1"/>
  <c r="AE217" i="25" s="1"/>
  <c r="O214" i="25"/>
  <c r="P214" i="25" s="1"/>
  <c r="AE215" i="25" s="1"/>
  <c r="AC209" i="25"/>
  <c r="AD209" i="25" s="1"/>
  <c r="AE212" i="25" s="1"/>
  <c r="O209" i="25"/>
  <c r="P209" i="25" s="1"/>
  <c r="AE210" i="25" s="1"/>
  <c r="AE213" i="25" s="1"/>
  <c r="A218" i="25" s="1"/>
  <c r="AC204" i="25"/>
  <c r="AD204" i="25" s="1"/>
  <c r="AE207" i="25" s="1"/>
  <c r="O204" i="25"/>
  <c r="P204" i="25" s="1"/>
  <c r="AE205" i="25" s="1"/>
  <c r="AC199" i="25"/>
  <c r="AD199" i="25" s="1"/>
  <c r="AE202" i="25" s="1"/>
  <c r="O199" i="25"/>
  <c r="P199" i="25" s="1"/>
  <c r="AE200" i="25" s="1"/>
  <c r="AC194" i="25"/>
  <c r="AD194" i="25" s="1"/>
  <c r="AE197" i="25" s="1"/>
  <c r="O194" i="25"/>
  <c r="P194" i="25" s="1"/>
  <c r="AE195" i="25" s="1"/>
  <c r="AC189" i="25"/>
  <c r="AD189" i="25" s="1"/>
  <c r="AE192" i="25" s="1"/>
  <c r="O189" i="25"/>
  <c r="P189" i="25" s="1"/>
  <c r="AE190" i="25" s="1"/>
  <c r="AC184" i="25"/>
  <c r="AD184" i="25" s="1"/>
  <c r="AE187" i="25" s="1"/>
  <c r="O184" i="25"/>
  <c r="P184" i="25" s="1"/>
  <c r="AE185" i="25" s="1"/>
  <c r="AC179" i="25"/>
  <c r="AD179" i="25" s="1"/>
  <c r="AE182" i="25" s="1"/>
  <c r="O179" i="25"/>
  <c r="P179" i="25" s="1"/>
  <c r="AE180" i="25" s="1"/>
  <c r="AE183" i="25" s="1"/>
  <c r="A188" i="25" s="1"/>
  <c r="AC174" i="25"/>
  <c r="AD174" i="25" s="1"/>
  <c r="AE177" i="25" s="1"/>
  <c r="O174" i="25"/>
  <c r="P174" i="25" s="1"/>
  <c r="AE175" i="25" s="1"/>
  <c r="AC169" i="25"/>
  <c r="AD169" i="25" s="1"/>
  <c r="AE172" i="25" s="1"/>
  <c r="O169" i="25"/>
  <c r="P169" i="25" s="1"/>
  <c r="AE170" i="25" s="1"/>
  <c r="AE173" i="25" s="1"/>
  <c r="A178" i="25" s="1"/>
  <c r="AC164" i="25"/>
  <c r="AD164" i="25" s="1"/>
  <c r="AE167" i="25" s="1"/>
  <c r="O164" i="25"/>
  <c r="P164" i="25" s="1"/>
  <c r="AE165" i="25" s="1"/>
  <c r="AC159" i="25"/>
  <c r="AD159" i="25" s="1"/>
  <c r="AE162" i="25" s="1"/>
  <c r="O159" i="25"/>
  <c r="P159" i="25" s="1"/>
  <c r="AE160" i="25" s="1"/>
  <c r="AC154" i="25"/>
  <c r="AD154" i="25" s="1"/>
  <c r="AE157" i="25" s="1"/>
  <c r="O154" i="25"/>
  <c r="P154" i="25" s="1"/>
  <c r="AE155" i="25" s="1"/>
  <c r="AC149" i="25"/>
  <c r="AD149" i="25" s="1"/>
  <c r="AE152" i="25" s="1"/>
  <c r="O149" i="25"/>
  <c r="P149" i="25" s="1"/>
  <c r="AE150" i="25" s="1"/>
  <c r="AC144" i="25"/>
  <c r="AD144" i="25" s="1"/>
  <c r="AE147" i="25" s="1"/>
  <c r="O144" i="25"/>
  <c r="P144" i="25" s="1"/>
  <c r="AE145" i="25" s="1"/>
  <c r="AC139" i="25"/>
  <c r="AD139" i="25" s="1"/>
  <c r="AE142" i="25" s="1"/>
  <c r="O139" i="25"/>
  <c r="P139" i="25" s="1"/>
  <c r="AE140" i="25" s="1"/>
  <c r="AE143" i="25" s="1"/>
  <c r="A148" i="25" s="1"/>
  <c r="AC134" i="25"/>
  <c r="AD134" i="25" s="1"/>
  <c r="AE137" i="25" s="1"/>
  <c r="O134" i="25"/>
  <c r="P134" i="25" s="1"/>
  <c r="AE135" i="25" s="1"/>
  <c r="AC129" i="25"/>
  <c r="AD129" i="25" s="1"/>
  <c r="AE132" i="25" s="1"/>
  <c r="O129" i="25"/>
  <c r="P129" i="25" s="1"/>
  <c r="AE130" i="25" s="1"/>
  <c r="AE133" i="25" s="1"/>
  <c r="A138" i="25" s="1"/>
  <c r="AC124" i="25"/>
  <c r="AD124" i="25" s="1"/>
  <c r="AE127" i="25" s="1"/>
  <c r="O124" i="25"/>
  <c r="P124" i="25" s="1"/>
  <c r="AE125" i="25" s="1"/>
  <c r="AC119" i="25"/>
  <c r="AD119" i="25" s="1"/>
  <c r="AE122" i="25" s="1"/>
  <c r="O119" i="25"/>
  <c r="P119" i="25" s="1"/>
  <c r="AE120" i="25" s="1"/>
  <c r="AC114" i="25"/>
  <c r="AD114" i="25" s="1"/>
  <c r="AE117" i="25" s="1"/>
  <c r="O114" i="25"/>
  <c r="P114" i="25" s="1"/>
  <c r="AE115" i="25" s="1"/>
  <c r="AC109" i="25"/>
  <c r="AD109" i="25" s="1"/>
  <c r="AE112" i="25" s="1"/>
  <c r="O109" i="25"/>
  <c r="P109" i="25" s="1"/>
  <c r="AE110" i="25" s="1"/>
  <c r="AC104" i="25"/>
  <c r="AD104" i="25" s="1"/>
  <c r="AE107" i="25" s="1"/>
  <c r="O104" i="25"/>
  <c r="P104" i="25" s="1"/>
  <c r="AE105" i="25" s="1"/>
  <c r="AC99" i="25"/>
  <c r="AD99" i="25" s="1"/>
  <c r="AE102" i="25" s="1"/>
  <c r="O99" i="25"/>
  <c r="P99" i="25" s="1"/>
  <c r="AE100" i="25" s="1"/>
  <c r="AE103" i="25" s="1"/>
  <c r="A108" i="25" s="1"/>
  <c r="AC94" i="25"/>
  <c r="AD94" i="25" s="1"/>
  <c r="AE97" i="25" s="1"/>
  <c r="O94" i="25"/>
  <c r="P94" i="25" s="1"/>
  <c r="AE95" i="25" s="1"/>
  <c r="AC89" i="25"/>
  <c r="AD89" i="25" s="1"/>
  <c r="AE92" i="25" s="1"/>
  <c r="O89" i="25"/>
  <c r="P89" i="25" s="1"/>
  <c r="AE90" i="25" s="1"/>
  <c r="AE93" i="25" s="1"/>
  <c r="A98" i="25" s="1"/>
  <c r="AC84" i="25"/>
  <c r="AD84" i="25" s="1"/>
  <c r="AE87" i="25" s="1"/>
  <c r="O84" i="25"/>
  <c r="P84" i="25" s="1"/>
  <c r="AE85" i="25" s="1"/>
  <c r="AC79" i="25"/>
  <c r="AD79" i="25" s="1"/>
  <c r="AE82" i="25" s="1"/>
  <c r="O79" i="25"/>
  <c r="P79" i="25" s="1"/>
  <c r="AE80" i="25" s="1"/>
  <c r="AC74" i="25"/>
  <c r="AD74" i="25" s="1"/>
  <c r="AE77" i="25" s="1"/>
  <c r="O74" i="25"/>
  <c r="P74" i="25" s="1"/>
  <c r="AE75" i="25" s="1"/>
  <c r="AC69" i="25"/>
  <c r="AD69" i="25" s="1"/>
  <c r="AE72" i="25" s="1"/>
  <c r="O69" i="25"/>
  <c r="P69" i="25" s="1"/>
  <c r="AE70" i="25" s="1"/>
  <c r="AC64" i="25"/>
  <c r="AD64" i="25" s="1"/>
  <c r="AE67" i="25" s="1"/>
  <c r="O64" i="25"/>
  <c r="P64" i="25" s="1"/>
  <c r="AE65" i="25" s="1"/>
  <c r="AC59" i="25"/>
  <c r="AD59" i="25" s="1"/>
  <c r="AE62" i="25" s="1"/>
  <c r="O59" i="25"/>
  <c r="P59" i="25" s="1"/>
  <c r="AE60" i="25" s="1"/>
  <c r="AE63" i="25" s="1"/>
  <c r="A68" i="25" s="1"/>
  <c r="AC54" i="25"/>
  <c r="AD54" i="25" s="1"/>
  <c r="AE57" i="25" s="1"/>
  <c r="O54" i="25"/>
  <c r="P54" i="25" s="1"/>
  <c r="AE55" i="25" s="1"/>
  <c r="AC49" i="25"/>
  <c r="AD49" i="25" s="1"/>
  <c r="AE52" i="25" s="1"/>
  <c r="O49" i="25"/>
  <c r="P49" i="25" s="1"/>
  <c r="AE50" i="25" s="1"/>
  <c r="AE53" i="25" s="1"/>
  <c r="A58" i="25" s="1"/>
  <c r="AC44" i="25"/>
  <c r="AD44" i="25" s="1"/>
  <c r="AE47" i="25" s="1"/>
  <c r="O44" i="25"/>
  <c r="P44" i="25" s="1"/>
  <c r="AE45" i="25" s="1"/>
  <c r="AC39" i="25"/>
  <c r="AD39" i="25" s="1"/>
  <c r="AE42" i="25" s="1"/>
  <c r="O39" i="25"/>
  <c r="P39" i="25" s="1"/>
  <c r="AE40" i="25" s="1"/>
  <c r="AC34" i="25"/>
  <c r="AD34" i="25" s="1"/>
  <c r="AE37" i="25" s="1"/>
  <c r="O34" i="25"/>
  <c r="P34" i="25" s="1"/>
  <c r="AE35" i="25" s="1"/>
  <c r="AC29" i="25"/>
  <c r="AD29" i="25" s="1"/>
  <c r="AE32" i="25" s="1"/>
  <c r="O29" i="25"/>
  <c r="P29" i="25" s="1"/>
  <c r="AE30" i="25" s="1"/>
  <c r="AC24" i="25"/>
  <c r="AD24" i="25" s="1"/>
  <c r="AE27" i="25" s="1"/>
  <c r="O24" i="25"/>
  <c r="P24" i="25" s="1"/>
  <c r="AE25" i="25" s="1"/>
  <c r="AC19" i="25"/>
  <c r="AD19" i="25" s="1"/>
  <c r="AE22" i="25" s="1"/>
  <c r="O19" i="25"/>
  <c r="P19" i="25" s="1"/>
  <c r="AE20" i="25" s="1"/>
  <c r="AE23" i="25" s="1"/>
  <c r="A28" i="25" s="1"/>
  <c r="AC14" i="25"/>
  <c r="AD14" i="25" s="1"/>
  <c r="AE17" i="25" s="1"/>
  <c r="O14" i="25"/>
  <c r="P14" i="25" s="1"/>
  <c r="AE15" i="25" s="1"/>
  <c r="AC9" i="25"/>
  <c r="O9" i="25"/>
  <c r="AC4" i="25"/>
  <c r="AD4" i="25" s="1"/>
  <c r="AE7" i="25" s="1"/>
  <c r="O4" i="25"/>
  <c r="P4" i="25" s="1"/>
  <c r="AE5" i="25" s="1"/>
  <c r="AC264" i="24"/>
  <c r="AD264" i="24" s="1"/>
  <c r="AE267" i="24" s="1"/>
  <c r="O264" i="24"/>
  <c r="P264" i="24" s="1"/>
  <c r="AE265" i="24" s="1"/>
  <c r="AC259" i="24"/>
  <c r="AD259" i="24" s="1"/>
  <c r="AE262" i="24" s="1"/>
  <c r="O259" i="24"/>
  <c r="P259" i="24" s="1"/>
  <c r="AE260" i="24" s="1"/>
  <c r="AE263" i="24" s="1"/>
  <c r="A268" i="24" s="1"/>
  <c r="AC254" i="24"/>
  <c r="AD254" i="24" s="1"/>
  <c r="AE257" i="24" s="1"/>
  <c r="O254" i="24"/>
  <c r="P254" i="24" s="1"/>
  <c r="AE255" i="24" s="1"/>
  <c r="AC249" i="24"/>
  <c r="AD249" i="24" s="1"/>
  <c r="AE252" i="24" s="1"/>
  <c r="O249" i="24"/>
  <c r="P249" i="24" s="1"/>
  <c r="AE250" i="24" s="1"/>
  <c r="AC244" i="24"/>
  <c r="AD244" i="24" s="1"/>
  <c r="AE247" i="24" s="1"/>
  <c r="O244" i="24"/>
  <c r="P244" i="24" s="1"/>
  <c r="AE245" i="24" s="1"/>
  <c r="AC239" i="24"/>
  <c r="AD239" i="24" s="1"/>
  <c r="AE242" i="24" s="1"/>
  <c r="O239" i="24"/>
  <c r="P239" i="24" s="1"/>
  <c r="AE240" i="24" s="1"/>
  <c r="AC234" i="24"/>
  <c r="AD234" i="24" s="1"/>
  <c r="AE237" i="24" s="1"/>
  <c r="O234" i="24"/>
  <c r="P234" i="24" s="1"/>
  <c r="AE235" i="24" s="1"/>
  <c r="AE238" i="24" s="1"/>
  <c r="A243" i="24" s="1"/>
  <c r="AC229" i="24"/>
  <c r="AD229" i="24" s="1"/>
  <c r="AE232" i="24" s="1"/>
  <c r="O229" i="24"/>
  <c r="P229" i="24" s="1"/>
  <c r="AE230" i="24" s="1"/>
  <c r="AC224" i="24"/>
  <c r="AD224" i="24" s="1"/>
  <c r="AE227" i="24" s="1"/>
  <c r="O224" i="24"/>
  <c r="P224" i="24" s="1"/>
  <c r="AE225" i="24" s="1"/>
  <c r="AC219" i="24"/>
  <c r="AD219" i="24" s="1"/>
  <c r="AE222" i="24" s="1"/>
  <c r="O219" i="24"/>
  <c r="P219" i="24" s="1"/>
  <c r="AE220" i="24" s="1"/>
  <c r="AE223" i="24" s="1"/>
  <c r="A228" i="24" s="1"/>
  <c r="AC214" i="24"/>
  <c r="AD214" i="24" s="1"/>
  <c r="AE217" i="24" s="1"/>
  <c r="O214" i="24"/>
  <c r="P214" i="24" s="1"/>
  <c r="AE215" i="24" s="1"/>
  <c r="AC209" i="24"/>
  <c r="AD209" i="24" s="1"/>
  <c r="AE212" i="24" s="1"/>
  <c r="O209" i="24"/>
  <c r="P209" i="24" s="1"/>
  <c r="AE210" i="24" s="1"/>
  <c r="AC204" i="24"/>
  <c r="AD204" i="24" s="1"/>
  <c r="AE207" i="24" s="1"/>
  <c r="O204" i="24"/>
  <c r="P204" i="24" s="1"/>
  <c r="AE205" i="24" s="1"/>
  <c r="AC199" i="24"/>
  <c r="AD199" i="24" s="1"/>
  <c r="AE202" i="24" s="1"/>
  <c r="O199" i="24"/>
  <c r="P199" i="24" s="1"/>
  <c r="AE200" i="24" s="1"/>
  <c r="AC194" i="24"/>
  <c r="AD194" i="24" s="1"/>
  <c r="AE197" i="24" s="1"/>
  <c r="O194" i="24"/>
  <c r="P194" i="24" s="1"/>
  <c r="AE195" i="24" s="1"/>
  <c r="AE198" i="24" s="1"/>
  <c r="A203" i="24" s="1"/>
  <c r="AC189" i="24"/>
  <c r="AD189" i="24" s="1"/>
  <c r="AE192" i="24" s="1"/>
  <c r="O189" i="24"/>
  <c r="P189" i="24" s="1"/>
  <c r="AE190" i="24" s="1"/>
  <c r="AC184" i="24"/>
  <c r="AD184" i="24" s="1"/>
  <c r="AE187" i="24" s="1"/>
  <c r="O184" i="24"/>
  <c r="P184" i="24" s="1"/>
  <c r="AE185" i="24" s="1"/>
  <c r="AC179" i="24"/>
  <c r="AD179" i="24" s="1"/>
  <c r="AE182" i="24" s="1"/>
  <c r="O179" i="24"/>
  <c r="P179" i="24" s="1"/>
  <c r="AE180" i="24" s="1"/>
  <c r="AE183" i="24" s="1"/>
  <c r="A188" i="24" s="1"/>
  <c r="AC174" i="24"/>
  <c r="AD174" i="24" s="1"/>
  <c r="AE177" i="24" s="1"/>
  <c r="O174" i="24"/>
  <c r="P174" i="24" s="1"/>
  <c r="AE175" i="24" s="1"/>
  <c r="AC169" i="24"/>
  <c r="AD169" i="24" s="1"/>
  <c r="AE172" i="24" s="1"/>
  <c r="O169" i="24"/>
  <c r="P169" i="24" s="1"/>
  <c r="AE170" i="24" s="1"/>
  <c r="AC164" i="24"/>
  <c r="AD164" i="24" s="1"/>
  <c r="AE167" i="24" s="1"/>
  <c r="O164" i="24"/>
  <c r="P164" i="24" s="1"/>
  <c r="AE165" i="24" s="1"/>
  <c r="AC159" i="24"/>
  <c r="AD159" i="24" s="1"/>
  <c r="AE162" i="24" s="1"/>
  <c r="O159" i="24"/>
  <c r="P159" i="24" s="1"/>
  <c r="AE160" i="24" s="1"/>
  <c r="AC154" i="24"/>
  <c r="AD154" i="24" s="1"/>
  <c r="AE157" i="24" s="1"/>
  <c r="O154" i="24"/>
  <c r="P154" i="24" s="1"/>
  <c r="AE155" i="24" s="1"/>
  <c r="AE158" i="24" s="1"/>
  <c r="A163" i="24" s="1"/>
  <c r="AC149" i="24"/>
  <c r="AD149" i="24" s="1"/>
  <c r="AE152" i="24" s="1"/>
  <c r="O149" i="24"/>
  <c r="P149" i="24" s="1"/>
  <c r="AE150" i="24" s="1"/>
  <c r="AC144" i="24"/>
  <c r="AD144" i="24" s="1"/>
  <c r="AE147" i="24" s="1"/>
  <c r="O144" i="24"/>
  <c r="P144" i="24" s="1"/>
  <c r="AE145" i="24" s="1"/>
  <c r="AC139" i="24"/>
  <c r="AD139" i="24" s="1"/>
  <c r="AE142" i="24" s="1"/>
  <c r="O139" i="24"/>
  <c r="P139" i="24" s="1"/>
  <c r="AE140" i="24" s="1"/>
  <c r="AE143" i="24" s="1"/>
  <c r="A148" i="24" s="1"/>
  <c r="AC134" i="24"/>
  <c r="AD134" i="24" s="1"/>
  <c r="AE137" i="24" s="1"/>
  <c r="O134" i="24"/>
  <c r="P134" i="24" s="1"/>
  <c r="AE135" i="24" s="1"/>
  <c r="AC129" i="24"/>
  <c r="AD129" i="24" s="1"/>
  <c r="AE132" i="24" s="1"/>
  <c r="O129" i="24"/>
  <c r="P129" i="24" s="1"/>
  <c r="AE130" i="24" s="1"/>
  <c r="AC124" i="24"/>
  <c r="AD124" i="24" s="1"/>
  <c r="AE127" i="24" s="1"/>
  <c r="O124" i="24"/>
  <c r="P124" i="24" s="1"/>
  <c r="AE125" i="24" s="1"/>
  <c r="AC119" i="24"/>
  <c r="AD119" i="24" s="1"/>
  <c r="AE122" i="24" s="1"/>
  <c r="O119" i="24"/>
  <c r="P119" i="24" s="1"/>
  <c r="AE120" i="24" s="1"/>
  <c r="AC114" i="24"/>
  <c r="AD114" i="24" s="1"/>
  <c r="AE117" i="24" s="1"/>
  <c r="O114" i="24"/>
  <c r="P114" i="24" s="1"/>
  <c r="AE115" i="24" s="1"/>
  <c r="AE118" i="24" s="1"/>
  <c r="A123" i="24" s="1"/>
  <c r="AC109" i="24"/>
  <c r="AD109" i="24" s="1"/>
  <c r="AE112" i="24" s="1"/>
  <c r="O109" i="24"/>
  <c r="P109" i="24" s="1"/>
  <c r="AE110" i="24" s="1"/>
  <c r="AC104" i="24"/>
  <c r="AD104" i="24" s="1"/>
  <c r="AE107" i="24" s="1"/>
  <c r="O104" i="24"/>
  <c r="P104" i="24" s="1"/>
  <c r="AE105" i="24" s="1"/>
  <c r="AC99" i="24"/>
  <c r="AD99" i="24" s="1"/>
  <c r="AE102" i="24" s="1"/>
  <c r="O99" i="24"/>
  <c r="P99" i="24" s="1"/>
  <c r="AE100" i="24" s="1"/>
  <c r="AE103" i="24" s="1"/>
  <c r="A108" i="24" s="1"/>
  <c r="AC94" i="24"/>
  <c r="AD94" i="24" s="1"/>
  <c r="AE97" i="24" s="1"/>
  <c r="O94" i="24"/>
  <c r="P94" i="24" s="1"/>
  <c r="AE95" i="24" s="1"/>
  <c r="AC89" i="24"/>
  <c r="AD89" i="24" s="1"/>
  <c r="AE92" i="24" s="1"/>
  <c r="O89" i="24"/>
  <c r="P89" i="24" s="1"/>
  <c r="AE90" i="24" s="1"/>
  <c r="AC84" i="24"/>
  <c r="AD84" i="24" s="1"/>
  <c r="AE87" i="24" s="1"/>
  <c r="O84" i="24"/>
  <c r="P84" i="24" s="1"/>
  <c r="AE85" i="24" s="1"/>
  <c r="AC79" i="24"/>
  <c r="AD79" i="24" s="1"/>
  <c r="AE82" i="24" s="1"/>
  <c r="O79" i="24"/>
  <c r="P79" i="24" s="1"/>
  <c r="AE80" i="24" s="1"/>
  <c r="AC74" i="24"/>
  <c r="AD74" i="24" s="1"/>
  <c r="AE77" i="24" s="1"/>
  <c r="O74" i="24"/>
  <c r="P74" i="24" s="1"/>
  <c r="AE75" i="24" s="1"/>
  <c r="AE78" i="24" s="1"/>
  <c r="A83" i="24" s="1"/>
  <c r="AC69" i="24"/>
  <c r="AD69" i="24" s="1"/>
  <c r="AE72" i="24" s="1"/>
  <c r="O69" i="24"/>
  <c r="P69" i="24" s="1"/>
  <c r="AE70" i="24" s="1"/>
  <c r="AC64" i="24"/>
  <c r="AD64" i="24" s="1"/>
  <c r="AE67" i="24" s="1"/>
  <c r="O64" i="24"/>
  <c r="P64" i="24" s="1"/>
  <c r="AE65" i="24" s="1"/>
  <c r="AC59" i="24"/>
  <c r="AD59" i="24" s="1"/>
  <c r="AE62" i="24" s="1"/>
  <c r="O59" i="24"/>
  <c r="P59" i="24" s="1"/>
  <c r="AE60" i="24" s="1"/>
  <c r="AE63" i="24" s="1"/>
  <c r="A68" i="24" s="1"/>
  <c r="AC54" i="24"/>
  <c r="AD54" i="24" s="1"/>
  <c r="AE57" i="24" s="1"/>
  <c r="O54" i="24"/>
  <c r="P54" i="24" s="1"/>
  <c r="AE55" i="24" s="1"/>
  <c r="AC49" i="24"/>
  <c r="AD49" i="24" s="1"/>
  <c r="AE52" i="24" s="1"/>
  <c r="O49" i="24"/>
  <c r="P49" i="24" s="1"/>
  <c r="AE50" i="24" s="1"/>
  <c r="AC44" i="24"/>
  <c r="AD44" i="24" s="1"/>
  <c r="AE47" i="24" s="1"/>
  <c r="O44" i="24"/>
  <c r="P44" i="24" s="1"/>
  <c r="AE45" i="24" s="1"/>
  <c r="AC39" i="24"/>
  <c r="AD39" i="24" s="1"/>
  <c r="AE42" i="24" s="1"/>
  <c r="O39" i="24"/>
  <c r="P39" i="24" s="1"/>
  <c r="AE40" i="24" s="1"/>
  <c r="AC34" i="24"/>
  <c r="AD34" i="24" s="1"/>
  <c r="AE37" i="24" s="1"/>
  <c r="O34" i="24"/>
  <c r="P34" i="24" s="1"/>
  <c r="AE35" i="24" s="1"/>
  <c r="AE38" i="24" s="1"/>
  <c r="A43" i="24" s="1"/>
  <c r="AC29" i="24"/>
  <c r="AD29" i="24" s="1"/>
  <c r="AE32" i="24" s="1"/>
  <c r="O29" i="24"/>
  <c r="P29" i="24" s="1"/>
  <c r="AE30" i="24" s="1"/>
  <c r="AC24" i="24"/>
  <c r="AD24" i="24" s="1"/>
  <c r="AE27" i="24" s="1"/>
  <c r="O24" i="24"/>
  <c r="P24" i="24" s="1"/>
  <c r="AE25" i="24" s="1"/>
  <c r="AC19" i="24"/>
  <c r="AD19" i="24" s="1"/>
  <c r="AE22" i="24" s="1"/>
  <c r="O19" i="24"/>
  <c r="P19" i="24" s="1"/>
  <c r="AE20" i="24" s="1"/>
  <c r="AE23" i="24" s="1"/>
  <c r="A28" i="24" s="1"/>
  <c r="AC14" i="24"/>
  <c r="AD14" i="24" s="1"/>
  <c r="AE17" i="24" s="1"/>
  <c r="O14" i="24"/>
  <c r="P14" i="24" s="1"/>
  <c r="AE15" i="24" s="1"/>
  <c r="AC9" i="24"/>
  <c r="O9" i="24"/>
  <c r="AC4" i="24"/>
  <c r="AD4" i="24" s="1"/>
  <c r="AE7" i="24" s="1"/>
  <c r="P4" i="24"/>
  <c r="AE5" i="24" s="1"/>
  <c r="O4" i="24"/>
  <c r="AC264" i="23"/>
  <c r="AD264" i="23" s="1"/>
  <c r="AE267" i="23" s="1"/>
  <c r="O264" i="23"/>
  <c r="P264" i="23" s="1"/>
  <c r="AE265" i="23" s="1"/>
  <c r="AC259" i="23"/>
  <c r="AD259" i="23" s="1"/>
  <c r="AE262" i="23" s="1"/>
  <c r="O259" i="23"/>
  <c r="P259" i="23" s="1"/>
  <c r="AE260" i="23" s="1"/>
  <c r="AC254" i="23"/>
  <c r="AD254" i="23" s="1"/>
  <c r="AE257" i="23" s="1"/>
  <c r="O254" i="23"/>
  <c r="P254" i="23" s="1"/>
  <c r="AE255" i="23" s="1"/>
  <c r="AC249" i="23"/>
  <c r="AD249" i="23" s="1"/>
  <c r="AE252" i="23" s="1"/>
  <c r="O249" i="23"/>
  <c r="P249" i="23" s="1"/>
  <c r="AE250" i="23" s="1"/>
  <c r="AC244" i="23"/>
  <c r="AD244" i="23" s="1"/>
  <c r="AE247" i="23" s="1"/>
  <c r="O244" i="23"/>
  <c r="P244" i="23" s="1"/>
  <c r="AE245" i="23" s="1"/>
  <c r="AC239" i="23"/>
  <c r="AD239" i="23" s="1"/>
  <c r="AE242" i="23" s="1"/>
  <c r="O239" i="23"/>
  <c r="P239" i="23" s="1"/>
  <c r="AE240" i="23" s="1"/>
  <c r="AC234" i="23"/>
  <c r="AD234" i="23" s="1"/>
  <c r="AE237" i="23" s="1"/>
  <c r="O234" i="23"/>
  <c r="P234" i="23" s="1"/>
  <c r="AE235" i="23" s="1"/>
  <c r="AC229" i="23"/>
  <c r="AD229" i="23" s="1"/>
  <c r="AE232" i="23" s="1"/>
  <c r="O229" i="23"/>
  <c r="P229" i="23" s="1"/>
  <c r="AE230" i="23" s="1"/>
  <c r="AC224" i="23"/>
  <c r="AD224" i="23" s="1"/>
  <c r="AE227" i="23" s="1"/>
  <c r="O224" i="23"/>
  <c r="P224" i="23" s="1"/>
  <c r="AE225" i="23" s="1"/>
  <c r="AC219" i="23"/>
  <c r="AD219" i="23" s="1"/>
  <c r="AE222" i="23" s="1"/>
  <c r="O219" i="23"/>
  <c r="P219" i="23" s="1"/>
  <c r="AE220" i="23" s="1"/>
  <c r="AC214" i="23"/>
  <c r="AD214" i="23" s="1"/>
  <c r="AE217" i="23" s="1"/>
  <c r="O214" i="23"/>
  <c r="P214" i="23" s="1"/>
  <c r="AE215" i="23" s="1"/>
  <c r="AC209" i="23"/>
  <c r="AD209" i="23" s="1"/>
  <c r="AE212" i="23" s="1"/>
  <c r="O209" i="23"/>
  <c r="P209" i="23" s="1"/>
  <c r="AE210" i="23" s="1"/>
  <c r="AC204" i="23"/>
  <c r="AD204" i="23" s="1"/>
  <c r="AE207" i="23" s="1"/>
  <c r="O204" i="23"/>
  <c r="P204" i="23" s="1"/>
  <c r="AE205" i="23" s="1"/>
  <c r="AC199" i="23"/>
  <c r="AD199" i="23" s="1"/>
  <c r="AE202" i="23" s="1"/>
  <c r="O199" i="23"/>
  <c r="P199" i="23" s="1"/>
  <c r="AE200" i="23" s="1"/>
  <c r="AC194" i="23"/>
  <c r="AD194" i="23" s="1"/>
  <c r="AE197" i="23" s="1"/>
  <c r="O194" i="23"/>
  <c r="P194" i="23" s="1"/>
  <c r="AE195" i="23" s="1"/>
  <c r="AC189" i="23"/>
  <c r="AD189" i="23" s="1"/>
  <c r="AE192" i="23" s="1"/>
  <c r="O189" i="23"/>
  <c r="P189" i="23" s="1"/>
  <c r="AE190" i="23" s="1"/>
  <c r="AC184" i="23"/>
  <c r="AD184" i="23" s="1"/>
  <c r="AE187" i="23" s="1"/>
  <c r="O184" i="23"/>
  <c r="P184" i="23" s="1"/>
  <c r="AE185" i="23" s="1"/>
  <c r="AC179" i="23"/>
  <c r="AD179" i="23" s="1"/>
  <c r="AE182" i="23" s="1"/>
  <c r="O179" i="23"/>
  <c r="P179" i="23" s="1"/>
  <c r="AE180" i="23" s="1"/>
  <c r="AC174" i="23"/>
  <c r="AD174" i="23" s="1"/>
  <c r="AE177" i="23" s="1"/>
  <c r="O174" i="23"/>
  <c r="P174" i="23" s="1"/>
  <c r="AE175" i="23" s="1"/>
  <c r="AC169" i="23"/>
  <c r="AD169" i="23" s="1"/>
  <c r="AE172" i="23" s="1"/>
  <c r="O169" i="23"/>
  <c r="P169" i="23" s="1"/>
  <c r="AE170" i="23" s="1"/>
  <c r="AC164" i="23"/>
  <c r="AD164" i="23" s="1"/>
  <c r="AE167" i="23" s="1"/>
  <c r="O164" i="23"/>
  <c r="P164" i="23" s="1"/>
  <c r="AE165" i="23" s="1"/>
  <c r="AC159" i="23"/>
  <c r="AD159" i="23" s="1"/>
  <c r="AE162" i="23" s="1"/>
  <c r="O159" i="23"/>
  <c r="P159" i="23" s="1"/>
  <c r="AE160" i="23" s="1"/>
  <c r="AC154" i="23"/>
  <c r="AD154" i="23" s="1"/>
  <c r="AE157" i="23" s="1"/>
  <c r="O154" i="23"/>
  <c r="P154" i="23" s="1"/>
  <c r="AE155" i="23" s="1"/>
  <c r="AC149" i="23"/>
  <c r="AD149" i="23" s="1"/>
  <c r="AE152" i="23" s="1"/>
  <c r="O149" i="23"/>
  <c r="P149" i="23" s="1"/>
  <c r="AE150" i="23" s="1"/>
  <c r="AC144" i="23"/>
  <c r="AD144" i="23" s="1"/>
  <c r="AE147" i="23" s="1"/>
  <c r="O144" i="23"/>
  <c r="P144" i="23" s="1"/>
  <c r="AE145" i="23" s="1"/>
  <c r="AC139" i="23"/>
  <c r="AD139" i="23" s="1"/>
  <c r="AE142" i="23" s="1"/>
  <c r="O139" i="23"/>
  <c r="P139" i="23" s="1"/>
  <c r="AE140" i="23" s="1"/>
  <c r="AC134" i="23"/>
  <c r="AD134" i="23" s="1"/>
  <c r="AE137" i="23" s="1"/>
  <c r="O134" i="23"/>
  <c r="P134" i="23" s="1"/>
  <c r="AE135" i="23" s="1"/>
  <c r="AC129" i="23"/>
  <c r="AD129" i="23" s="1"/>
  <c r="AE132" i="23" s="1"/>
  <c r="O129" i="23"/>
  <c r="P129" i="23" s="1"/>
  <c r="AE130" i="23" s="1"/>
  <c r="AC124" i="23"/>
  <c r="AD124" i="23" s="1"/>
  <c r="AE127" i="23" s="1"/>
  <c r="O124" i="23"/>
  <c r="P124" i="23" s="1"/>
  <c r="AE125" i="23" s="1"/>
  <c r="AC119" i="23"/>
  <c r="AD119" i="23" s="1"/>
  <c r="AE122" i="23" s="1"/>
  <c r="O119" i="23"/>
  <c r="P119" i="23" s="1"/>
  <c r="AE120" i="23" s="1"/>
  <c r="AC114" i="23"/>
  <c r="AD114" i="23" s="1"/>
  <c r="AE117" i="23" s="1"/>
  <c r="O114" i="23"/>
  <c r="P114" i="23" s="1"/>
  <c r="AE115" i="23" s="1"/>
  <c r="AC109" i="23"/>
  <c r="AD109" i="23" s="1"/>
  <c r="AE112" i="23" s="1"/>
  <c r="O109" i="23"/>
  <c r="P109" i="23" s="1"/>
  <c r="AE110" i="23" s="1"/>
  <c r="AC104" i="23"/>
  <c r="AD104" i="23" s="1"/>
  <c r="AE107" i="23" s="1"/>
  <c r="O104" i="23"/>
  <c r="P104" i="23" s="1"/>
  <c r="AE105" i="23" s="1"/>
  <c r="AC99" i="23"/>
  <c r="AD99" i="23" s="1"/>
  <c r="AE102" i="23" s="1"/>
  <c r="O99" i="23"/>
  <c r="P99" i="23" s="1"/>
  <c r="AE100" i="23" s="1"/>
  <c r="AC94" i="23"/>
  <c r="AD94" i="23" s="1"/>
  <c r="AE97" i="23" s="1"/>
  <c r="O94" i="23"/>
  <c r="P94" i="23" s="1"/>
  <c r="AE95" i="23" s="1"/>
  <c r="AC89" i="23"/>
  <c r="AD89" i="23" s="1"/>
  <c r="AE92" i="23" s="1"/>
  <c r="O89" i="23"/>
  <c r="P89" i="23" s="1"/>
  <c r="AE90" i="23" s="1"/>
  <c r="AC84" i="23"/>
  <c r="AD84" i="23" s="1"/>
  <c r="AE87" i="23" s="1"/>
  <c r="O84" i="23"/>
  <c r="P84" i="23" s="1"/>
  <c r="AE85" i="23" s="1"/>
  <c r="AC79" i="23"/>
  <c r="AD79" i="23" s="1"/>
  <c r="AE82" i="23" s="1"/>
  <c r="O79" i="23"/>
  <c r="P79" i="23" s="1"/>
  <c r="AE80" i="23" s="1"/>
  <c r="AC74" i="23"/>
  <c r="AD74" i="23" s="1"/>
  <c r="AE77" i="23" s="1"/>
  <c r="O74" i="23"/>
  <c r="P74" i="23" s="1"/>
  <c r="AE75" i="23" s="1"/>
  <c r="AC69" i="23"/>
  <c r="AD69" i="23" s="1"/>
  <c r="AE72" i="23" s="1"/>
  <c r="O69" i="23"/>
  <c r="P69" i="23" s="1"/>
  <c r="AE70" i="23" s="1"/>
  <c r="AC64" i="23"/>
  <c r="AD64" i="23" s="1"/>
  <c r="AE67" i="23" s="1"/>
  <c r="O64" i="23"/>
  <c r="P64" i="23" s="1"/>
  <c r="AE65" i="23" s="1"/>
  <c r="AC59" i="23"/>
  <c r="AD59" i="23" s="1"/>
  <c r="AE62" i="23" s="1"/>
  <c r="O59" i="23"/>
  <c r="P59" i="23" s="1"/>
  <c r="AE60" i="23" s="1"/>
  <c r="AC54" i="23"/>
  <c r="AD54" i="23" s="1"/>
  <c r="AE57" i="23" s="1"/>
  <c r="O54" i="23"/>
  <c r="P54" i="23" s="1"/>
  <c r="AE55" i="23" s="1"/>
  <c r="AC49" i="23"/>
  <c r="AD49" i="23" s="1"/>
  <c r="AE52" i="23" s="1"/>
  <c r="O49" i="23"/>
  <c r="P49" i="23" s="1"/>
  <c r="AE50" i="23" s="1"/>
  <c r="AC44" i="23"/>
  <c r="AD44" i="23" s="1"/>
  <c r="AE47" i="23" s="1"/>
  <c r="O44" i="23"/>
  <c r="P44" i="23" s="1"/>
  <c r="AE45" i="23" s="1"/>
  <c r="AC39" i="23"/>
  <c r="AD39" i="23" s="1"/>
  <c r="AE42" i="23" s="1"/>
  <c r="O39" i="23"/>
  <c r="P39" i="23" s="1"/>
  <c r="AE40" i="23" s="1"/>
  <c r="AC34" i="23"/>
  <c r="AD34" i="23" s="1"/>
  <c r="AE37" i="23" s="1"/>
  <c r="O34" i="23"/>
  <c r="P34" i="23" s="1"/>
  <c r="AE35" i="23" s="1"/>
  <c r="AC29" i="23"/>
  <c r="AD29" i="23" s="1"/>
  <c r="AE32" i="23" s="1"/>
  <c r="O29" i="23"/>
  <c r="P29" i="23" s="1"/>
  <c r="AE30" i="23" s="1"/>
  <c r="AC24" i="23"/>
  <c r="AD24" i="23" s="1"/>
  <c r="AE27" i="23" s="1"/>
  <c r="O24" i="23"/>
  <c r="P24" i="23" s="1"/>
  <c r="AE25" i="23" s="1"/>
  <c r="AC19" i="23"/>
  <c r="AD19" i="23" s="1"/>
  <c r="AE22" i="23" s="1"/>
  <c r="O19" i="23"/>
  <c r="P19" i="23" s="1"/>
  <c r="AE20" i="23" s="1"/>
  <c r="AC14" i="23"/>
  <c r="AD14" i="23" s="1"/>
  <c r="AE17" i="23" s="1"/>
  <c r="O14" i="23"/>
  <c r="P14" i="23" s="1"/>
  <c r="AE15" i="23" s="1"/>
  <c r="AC9" i="23"/>
  <c r="O9" i="23"/>
  <c r="AC4" i="23"/>
  <c r="AD4" i="23" s="1"/>
  <c r="AE7" i="23" s="1"/>
  <c r="O4" i="23"/>
  <c r="P4" i="23" s="1"/>
  <c r="AE5" i="23" s="1"/>
  <c r="AC264" i="22"/>
  <c r="AD264" i="22" s="1"/>
  <c r="AE267" i="22" s="1"/>
  <c r="O264" i="22"/>
  <c r="P264" i="22" s="1"/>
  <c r="AE265" i="22" s="1"/>
  <c r="AE268" i="22" s="1"/>
  <c r="AC259" i="22"/>
  <c r="AD259" i="22" s="1"/>
  <c r="AE262" i="22" s="1"/>
  <c r="O259" i="22"/>
  <c r="P259" i="22" s="1"/>
  <c r="AE260" i="22" s="1"/>
  <c r="AC254" i="22"/>
  <c r="AD254" i="22" s="1"/>
  <c r="AE257" i="22" s="1"/>
  <c r="O254" i="22"/>
  <c r="P254" i="22" s="1"/>
  <c r="AE255" i="22" s="1"/>
  <c r="AC249" i="22"/>
  <c r="AD249" i="22" s="1"/>
  <c r="AE252" i="22" s="1"/>
  <c r="O249" i="22"/>
  <c r="P249" i="22" s="1"/>
  <c r="AE250" i="22" s="1"/>
  <c r="AC244" i="22"/>
  <c r="AD244" i="22" s="1"/>
  <c r="AE247" i="22" s="1"/>
  <c r="O244" i="22"/>
  <c r="P244" i="22" s="1"/>
  <c r="AE245" i="22" s="1"/>
  <c r="AC239" i="22"/>
  <c r="AD239" i="22" s="1"/>
  <c r="AE242" i="22" s="1"/>
  <c r="O239" i="22"/>
  <c r="P239" i="22" s="1"/>
  <c r="AE240" i="22" s="1"/>
  <c r="AC234" i="22"/>
  <c r="AD234" i="22" s="1"/>
  <c r="AE237" i="22" s="1"/>
  <c r="O234" i="22"/>
  <c r="P234" i="22" s="1"/>
  <c r="AE235" i="22" s="1"/>
  <c r="AC229" i="22"/>
  <c r="AD229" i="22" s="1"/>
  <c r="AE232" i="22" s="1"/>
  <c r="O229" i="22"/>
  <c r="P229" i="22" s="1"/>
  <c r="AE230" i="22" s="1"/>
  <c r="AC224" i="22"/>
  <c r="AD224" i="22" s="1"/>
  <c r="AE227" i="22" s="1"/>
  <c r="O224" i="22"/>
  <c r="P224" i="22" s="1"/>
  <c r="AE225" i="22" s="1"/>
  <c r="AE228" i="22" s="1"/>
  <c r="A233" i="22" s="1"/>
  <c r="AC219" i="22"/>
  <c r="AD219" i="22" s="1"/>
  <c r="AE222" i="22" s="1"/>
  <c r="O219" i="22"/>
  <c r="P219" i="22" s="1"/>
  <c r="AE220" i="22" s="1"/>
  <c r="AC214" i="22"/>
  <c r="AD214" i="22" s="1"/>
  <c r="AE217" i="22" s="1"/>
  <c r="O214" i="22"/>
  <c r="P214" i="22" s="1"/>
  <c r="AE215" i="22" s="1"/>
  <c r="AC209" i="22"/>
  <c r="AD209" i="22" s="1"/>
  <c r="AE212" i="22" s="1"/>
  <c r="O209" i="22"/>
  <c r="P209" i="22" s="1"/>
  <c r="AE210" i="22" s="1"/>
  <c r="AC204" i="22"/>
  <c r="AD204" i="22" s="1"/>
  <c r="AE207" i="22" s="1"/>
  <c r="O204" i="22"/>
  <c r="P204" i="22" s="1"/>
  <c r="AE205" i="22" s="1"/>
  <c r="AC199" i="22"/>
  <c r="AD199" i="22" s="1"/>
  <c r="AE202" i="22" s="1"/>
  <c r="O199" i="22"/>
  <c r="P199" i="22" s="1"/>
  <c r="AE200" i="22" s="1"/>
  <c r="AC194" i="22"/>
  <c r="AD194" i="22" s="1"/>
  <c r="AE197" i="22" s="1"/>
  <c r="O194" i="22"/>
  <c r="P194" i="22" s="1"/>
  <c r="AE195" i="22" s="1"/>
  <c r="AC189" i="22"/>
  <c r="AD189" i="22" s="1"/>
  <c r="AE192" i="22" s="1"/>
  <c r="O189" i="22"/>
  <c r="P189" i="22" s="1"/>
  <c r="AE190" i="22" s="1"/>
  <c r="AC184" i="22"/>
  <c r="AD184" i="22" s="1"/>
  <c r="AE187" i="22" s="1"/>
  <c r="O184" i="22"/>
  <c r="P184" i="22" s="1"/>
  <c r="AE185" i="22" s="1"/>
  <c r="AE188" i="22" s="1"/>
  <c r="A193" i="22" s="1"/>
  <c r="AC179" i="22"/>
  <c r="AD179" i="22" s="1"/>
  <c r="AE182" i="22" s="1"/>
  <c r="O179" i="22"/>
  <c r="P179" i="22" s="1"/>
  <c r="AE180" i="22" s="1"/>
  <c r="AC174" i="22"/>
  <c r="AD174" i="22" s="1"/>
  <c r="AE177" i="22" s="1"/>
  <c r="O174" i="22"/>
  <c r="P174" i="22" s="1"/>
  <c r="AE175" i="22" s="1"/>
  <c r="AC169" i="22"/>
  <c r="AD169" i="22" s="1"/>
  <c r="AE172" i="22" s="1"/>
  <c r="O169" i="22"/>
  <c r="P169" i="22" s="1"/>
  <c r="AE170" i="22" s="1"/>
  <c r="AC164" i="22"/>
  <c r="AD164" i="22" s="1"/>
  <c r="AE167" i="22" s="1"/>
  <c r="O164" i="22"/>
  <c r="P164" i="22" s="1"/>
  <c r="AE165" i="22" s="1"/>
  <c r="AC159" i="22"/>
  <c r="AD159" i="22" s="1"/>
  <c r="AE162" i="22" s="1"/>
  <c r="O159" i="22"/>
  <c r="P159" i="22" s="1"/>
  <c r="AE160" i="22" s="1"/>
  <c r="AC154" i="22"/>
  <c r="AD154" i="22" s="1"/>
  <c r="AE157" i="22" s="1"/>
  <c r="O154" i="22"/>
  <c r="P154" i="22" s="1"/>
  <c r="AE155" i="22" s="1"/>
  <c r="AC149" i="22"/>
  <c r="AD149" i="22" s="1"/>
  <c r="AE152" i="22" s="1"/>
  <c r="O149" i="22"/>
  <c r="P149" i="22" s="1"/>
  <c r="AE150" i="22" s="1"/>
  <c r="AC144" i="22"/>
  <c r="AD144" i="22" s="1"/>
  <c r="AE147" i="22" s="1"/>
  <c r="O144" i="22"/>
  <c r="P144" i="22" s="1"/>
  <c r="AE145" i="22" s="1"/>
  <c r="AE148" i="22" s="1"/>
  <c r="A153" i="22" s="1"/>
  <c r="AC139" i="22"/>
  <c r="AD139" i="22" s="1"/>
  <c r="AE142" i="22" s="1"/>
  <c r="O139" i="22"/>
  <c r="P139" i="22" s="1"/>
  <c r="AE140" i="22" s="1"/>
  <c r="AC134" i="22"/>
  <c r="AD134" i="22" s="1"/>
  <c r="AE137" i="22" s="1"/>
  <c r="O134" i="22"/>
  <c r="P134" i="22" s="1"/>
  <c r="AE135" i="22" s="1"/>
  <c r="AC129" i="22"/>
  <c r="AD129" i="22" s="1"/>
  <c r="AE132" i="22" s="1"/>
  <c r="O129" i="22"/>
  <c r="P129" i="22" s="1"/>
  <c r="AE130" i="22" s="1"/>
  <c r="AC124" i="22"/>
  <c r="AD124" i="22" s="1"/>
  <c r="AE127" i="22" s="1"/>
  <c r="O124" i="22"/>
  <c r="P124" i="22" s="1"/>
  <c r="AE125" i="22" s="1"/>
  <c r="AC119" i="22"/>
  <c r="AD119" i="22" s="1"/>
  <c r="AE122" i="22" s="1"/>
  <c r="O119" i="22"/>
  <c r="P119" i="22" s="1"/>
  <c r="AE120" i="22" s="1"/>
  <c r="AC114" i="22"/>
  <c r="AD114" i="22" s="1"/>
  <c r="AE117" i="22" s="1"/>
  <c r="O114" i="22"/>
  <c r="P114" i="22" s="1"/>
  <c r="AE115" i="22" s="1"/>
  <c r="AC109" i="22"/>
  <c r="AD109" i="22" s="1"/>
  <c r="AE112" i="22" s="1"/>
  <c r="O109" i="22"/>
  <c r="P109" i="22" s="1"/>
  <c r="AE110" i="22" s="1"/>
  <c r="AC104" i="22"/>
  <c r="AD104" i="22" s="1"/>
  <c r="AE107" i="22" s="1"/>
  <c r="O104" i="22"/>
  <c r="P104" i="22" s="1"/>
  <c r="AE105" i="22" s="1"/>
  <c r="AE108" i="22" s="1"/>
  <c r="A113" i="22" s="1"/>
  <c r="AC99" i="22"/>
  <c r="AD99" i="22" s="1"/>
  <c r="AE102" i="22" s="1"/>
  <c r="O99" i="22"/>
  <c r="P99" i="22" s="1"/>
  <c r="AE100" i="22" s="1"/>
  <c r="AC94" i="22"/>
  <c r="AD94" i="22" s="1"/>
  <c r="AE97" i="22" s="1"/>
  <c r="O94" i="22"/>
  <c r="P94" i="22" s="1"/>
  <c r="AE95" i="22" s="1"/>
  <c r="AC89" i="22"/>
  <c r="AD89" i="22" s="1"/>
  <c r="AE92" i="22" s="1"/>
  <c r="O89" i="22"/>
  <c r="P89" i="22" s="1"/>
  <c r="AE90" i="22" s="1"/>
  <c r="AC84" i="22"/>
  <c r="AD84" i="22" s="1"/>
  <c r="AE87" i="22" s="1"/>
  <c r="O84" i="22"/>
  <c r="P84" i="22" s="1"/>
  <c r="AE85" i="22" s="1"/>
  <c r="AC79" i="22"/>
  <c r="AD79" i="22" s="1"/>
  <c r="AE82" i="22" s="1"/>
  <c r="O79" i="22"/>
  <c r="P79" i="22" s="1"/>
  <c r="AE80" i="22" s="1"/>
  <c r="AC74" i="22"/>
  <c r="AD74" i="22" s="1"/>
  <c r="AE77" i="22" s="1"/>
  <c r="O74" i="22"/>
  <c r="P74" i="22" s="1"/>
  <c r="AE75" i="22" s="1"/>
  <c r="AC69" i="22"/>
  <c r="AD69" i="22" s="1"/>
  <c r="AE72" i="22" s="1"/>
  <c r="O69" i="22"/>
  <c r="P69" i="22" s="1"/>
  <c r="AE70" i="22" s="1"/>
  <c r="AC64" i="22"/>
  <c r="AD64" i="22" s="1"/>
  <c r="AE67" i="22" s="1"/>
  <c r="O64" i="22"/>
  <c r="P64" i="22" s="1"/>
  <c r="AE65" i="22" s="1"/>
  <c r="AE68" i="22" s="1"/>
  <c r="A73" i="22" s="1"/>
  <c r="AC59" i="22"/>
  <c r="AD59" i="22" s="1"/>
  <c r="AE62" i="22" s="1"/>
  <c r="O59" i="22"/>
  <c r="P59" i="22" s="1"/>
  <c r="AE60" i="22" s="1"/>
  <c r="AC54" i="22"/>
  <c r="AD54" i="22" s="1"/>
  <c r="AE57" i="22" s="1"/>
  <c r="O54" i="22"/>
  <c r="P54" i="22" s="1"/>
  <c r="AE55" i="22" s="1"/>
  <c r="AC49" i="22"/>
  <c r="AD49" i="22" s="1"/>
  <c r="AE52" i="22" s="1"/>
  <c r="O49" i="22"/>
  <c r="P49" i="22" s="1"/>
  <c r="AE50" i="22" s="1"/>
  <c r="AC44" i="22"/>
  <c r="AD44" i="22" s="1"/>
  <c r="AE47" i="22" s="1"/>
  <c r="O44" i="22"/>
  <c r="P44" i="22" s="1"/>
  <c r="AE45" i="22" s="1"/>
  <c r="AC39" i="22"/>
  <c r="AD39" i="22" s="1"/>
  <c r="AE42" i="22" s="1"/>
  <c r="O39" i="22"/>
  <c r="P39" i="22" s="1"/>
  <c r="AE40" i="22" s="1"/>
  <c r="AC34" i="22"/>
  <c r="AD34" i="22" s="1"/>
  <c r="AE37" i="22" s="1"/>
  <c r="O34" i="22"/>
  <c r="P34" i="22" s="1"/>
  <c r="AE35" i="22" s="1"/>
  <c r="AC29" i="22"/>
  <c r="AD29" i="22" s="1"/>
  <c r="AE32" i="22" s="1"/>
  <c r="O29" i="22"/>
  <c r="P29" i="22" s="1"/>
  <c r="AE30" i="22" s="1"/>
  <c r="AC24" i="22"/>
  <c r="AD24" i="22" s="1"/>
  <c r="AE27" i="22" s="1"/>
  <c r="O24" i="22"/>
  <c r="P24" i="22" s="1"/>
  <c r="AE25" i="22" s="1"/>
  <c r="AE28" i="22" s="1"/>
  <c r="A33" i="22" s="1"/>
  <c r="AC19" i="22"/>
  <c r="AD19" i="22" s="1"/>
  <c r="AE22" i="22" s="1"/>
  <c r="O19" i="22"/>
  <c r="P19" i="22" s="1"/>
  <c r="AE20" i="22" s="1"/>
  <c r="AC14" i="22"/>
  <c r="AD14" i="22" s="1"/>
  <c r="AE17" i="22" s="1"/>
  <c r="O14" i="22"/>
  <c r="P14" i="22" s="1"/>
  <c r="AE15" i="22" s="1"/>
  <c r="AC9" i="22"/>
  <c r="O9" i="22"/>
  <c r="AC4" i="22"/>
  <c r="AD4" i="22" s="1"/>
  <c r="AE7" i="22" s="1"/>
  <c r="O4" i="22"/>
  <c r="P4" i="22" s="1"/>
  <c r="AE5" i="22" s="1"/>
  <c r="AC264" i="21"/>
  <c r="AD264" i="21" s="1"/>
  <c r="AE267" i="21" s="1"/>
  <c r="O264" i="21"/>
  <c r="P264" i="21" s="1"/>
  <c r="AE265" i="21" s="1"/>
  <c r="AC259" i="21"/>
  <c r="AD259" i="21" s="1"/>
  <c r="AE262" i="21" s="1"/>
  <c r="O259" i="21"/>
  <c r="P259" i="21" s="1"/>
  <c r="AE260" i="21" s="1"/>
  <c r="AC254" i="21"/>
  <c r="AD254" i="21" s="1"/>
  <c r="AE257" i="21" s="1"/>
  <c r="O254" i="21"/>
  <c r="P254" i="21" s="1"/>
  <c r="AE255" i="21" s="1"/>
  <c r="AC249" i="21"/>
  <c r="AD249" i="21" s="1"/>
  <c r="AE252" i="21" s="1"/>
  <c r="O249" i="21"/>
  <c r="P249" i="21" s="1"/>
  <c r="AE250" i="21" s="1"/>
  <c r="AE253" i="21" s="1"/>
  <c r="A258" i="21" s="1"/>
  <c r="AC244" i="21"/>
  <c r="AD244" i="21" s="1"/>
  <c r="AE247" i="21" s="1"/>
  <c r="O244" i="21"/>
  <c r="P244" i="21" s="1"/>
  <c r="AE245" i="21" s="1"/>
  <c r="AC239" i="21"/>
  <c r="AD239" i="21" s="1"/>
  <c r="AE242" i="21" s="1"/>
  <c r="O239" i="21"/>
  <c r="P239" i="21" s="1"/>
  <c r="AE240" i="21" s="1"/>
  <c r="AC234" i="21"/>
  <c r="AD234" i="21" s="1"/>
  <c r="AE237" i="21" s="1"/>
  <c r="O234" i="21"/>
  <c r="P234" i="21" s="1"/>
  <c r="AE235" i="21" s="1"/>
  <c r="AC229" i="21"/>
  <c r="AD229" i="21" s="1"/>
  <c r="AE232" i="21" s="1"/>
  <c r="O229" i="21"/>
  <c r="P229" i="21" s="1"/>
  <c r="AE230" i="21" s="1"/>
  <c r="AC224" i="21"/>
  <c r="AD224" i="21" s="1"/>
  <c r="AE227" i="21" s="1"/>
  <c r="O224" i="21"/>
  <c r="P224" i="21" s="1"/>
  <c r="AE225" i="21" s="1"/>
  <c r="AC219" i="21"/>
  <c r="AD219" i="21" s="1"/>
  <c r="AE222" i="21" s="1"/>
  <c r="O219" i="21"/>
  <c r="P219" i="21" s="1"/>
  <c r="AE220" i="21" s="1"/>
  <c r="AC214" i="21"/>
  <c r="AD214" i="21" s="1"/>
  <c r="AE217" i="21" s="1"/>
  <c r="O214" i="21"/>
  <c r="P214" i="21" s="1"/>
  <c r="AE215" i="21" s="1"/>
  <c r="AC209" i="21"/>
  <c r="AD209" i="21" s="1"/>
  <c r="AE212" i="21" s="1"/>
  <c r="O209" i="21"/>
  <c r="P209" i="21" s="1"/>
  <c r="AE210" i="21" s="1"/>
  <c r="AE213" i="21" s="1"/>
  <c r="A218" i="21" s="1"/>
  <c r="AC204" i="21"/>
  <c r="AD204" i="21" s="1"/>
  <c r="AE207" i="21" s="1"/>
  <c r="O204" i="21"/>
  <c r="P204" i="21" s="1"/>
  <c r="AE205" i="21" s="1"/>
  <c r="AC199" i="21"/>
  <c r="AD199" i="21" s="1"/>
  <c r="AE202" i="21" s="1"/>
  <c r="O199" i="21"/>
  <c r="P199" i="21" s="1"/>
  <c r="AE200" i="21" s="1"/>
  <c r="AC194" i="21"/>
  <c r="AD194" i="21" s="1"/>
  <c r="AE197" i="21" s="1"/>
  <c r="O194" i="21"/>
  <c r="P194" i="21" s="1"/>
  <c r="AE195" i="21" s="1"/>
  <c r="AC189" i="21"/>
  <c r="AD189" i="21" s="1"/>
  <c r="AE192" i="21" s="1"/>
  <c r="O189" i="21"/>
  <c r="P189" i="21" s="1"/>
  <c r="AE190" i="21" s="1"/>
  <c r="AC184" i="21"/>
  <c r="AD184" i="21" s="1"/>
  <c r="AE187" i="21" s="1"/>
  <c r="O184" i="21"/>
  <c r="P184" i="21" s="1"/>
  <c r="AE185" i="21" s="1"/>
  <c r="AC179" i="21"/>
  <c r="AD179" i="21" s="1"/>
  <c r="AE182" i="21" s="1"/>
  <c r="O179" i="21"/>
  <c r="P179" i="21" s="1"/>
  <c r="AE180" i="21" s="1"/>
  <c r="AC174" i="21"/>
  <c r="AD174" i="21" s="1"/>
  <c r="AE177" i="21" s="1"/>
  <c r="O174" i="21"/>
  <c r="P174" i="21" s="1"/>
  <c r="AE175" i="21" s="1"/>
  <c r="AC169" i="21"/>
  <c r="AD169" i="21" s="1"/>
  <c r="AE172" i="21" s="1"/>
  <c r="O169" i="21"/>
  <c r="P169" i="21" s="1"/>
  <c r="AE170" i="21" s="1"/>
  <c r="AE173" i="21" s="1"/>
  <c r="A178" i="21" s="1"/>
  <c r="AC164" i="21"/>
  <c r="AD164" i="21" s="1"/>
  <c r="AE167" i="21" s="1"/>
  <c r="O164" i="21"/>
  <c r="P164" i="21" s="1"/>
  <c r="AE165" i="21" s="1"/>
  <c r="AC159" i="21"/>
  <c r="AD159" i="21" s="1"/>
  <c r="AE162" i="21" s="1"/>
  <c r="O159" i="21"/>
  <c r="P159" i="21" s="1"/>
  <c r="AE160" i="21" s="1"/>
  <c r="AC154" i="21"/>
  <c r="AD154" i="21" s="1"/>
  <c r="AE157" i="21" s="1"/>
  <c r="O154" i="21"/>
  <c r="P154" i="21" s="1"/>
  <c r="AE155" i="21" s="1"/>
  <c r="AC149" i="21"/>
  <c r="AD149" i="21" s="1"/>
  <c r="AE152" i="21" s="1"/>
  <c r="O149" i="21"/>
  <c r="P149" i="21" s="1"/>
  <c r="AE150" i="21" s="1"/>
  <c r="AC144" i="21"/>
  <c r="AD144" i="21" s="1"/>
  <c r="AE147" i="21" s="1"/>
  <c r="O144" i="21"/>
  <c r="P144" i="21" s="1"/>
  <c r="AE145" i="21" s="1"/>
  <c r="AC139" i="21"/>
  <c r="AD139" i="21" s="1"/>
  <c r="AE142" i="21" s="1"/>
  <c r="O139" i="21"/>
  <c r="P139" i="21" s="1"/>
  <c r="AE140" i="21" s="1"/>
  <c r="AC134" i="21"/>
  <c r="AD134" i="21" s="1"/>
  <c r="AE137" i="21" s="1"/>
  <c r="O134" i="21"/>
  <c r="P134" i="21" s="1"/>
  <c r="AE135" i="21" s="1"/>
  <c r="AC129" i="21"/>
  <c r="AD129" i="21" s="1"/>
  <c r="AE132" i="21" s="1"/>
  <c r="O129" i="21"/>
  <c r="P129" i="21" s="1"/>
  <c r="AE130" i="21" s="1"/>
  <c r="AE133" i="21" s="1"/>
  <c r="A138" i="21" s="1"/>
  <c r="AC124" i="21"/>
  <c r="AD124" i="21" s="1"/>
  <c r="AE127" i="21" s="1"/>
  <c r="O124" i="21"/>
  <c r="P124" i="21" s="1"/>
  <c r="AE125" i="21" s="1"/>
  <c r="AC119" i="21"/>
  <c r="AD119" i="21" s="1"/>
  <c r="AE122" i="21" s="1"/>
  <c r="O119" i="21"/>
  <c r="P119" i="21" s="1"/>
  <c r="AE120" i="21" s="1"/>
  <c r="AC114" i="21"/>
  <c r="AD114" i="21" s="1"/>
  <c r="AE117" i="21" s="1"/>
  <c r="O114" i="21"/>
  <c r="P114" i="21" s="1"/>
  <c r="AE115" i="21" s="1"/>
  <c r="AC109" i="21"/>
  <c r="AD109" i="21" s="1"/>
  <c r="AE112" i="21" s="1"/>
  <c r="O109" i="21"/>
  <c r="P109" i="21" s="1"/>
  <c r="AE110" i="21" s="1"/>
  <c r="AC104" i="21"/>
  <c r="AD104" i="21" s="1"/>
  <c r="AE107" i="21" s="1"/>
  <c r="O104" i="21"/>
  <c r="P104" i="21" s="1"/>
  <c r="AE105" i="21" s="1"/>
  <c r="AC99" i="21"/>
  <c r="AD99" i="21" s="1"/>
  <c r="AE102" i="21" s="1"/>
  <c r="O99" i="21"/>
  <c r="P99" i="21" s="1"/>
  <c r="AE100" i="21" s="1"/>
  <c r="AC94" i="21"/>
  <c r="AD94" i="21" s="1"/>
  <c r="AE97" i="21" s="1"/>
  <c r="O94" i="21"/>
  <c r="P94" i="21" s="1"/>
  <c r="AE95" i="21" s="1"/>
  <c r="AC89" i="21"/>
  <c r="AD89" i="21" s="1"/>
  <c r="AE92" i="21" s="1"/>
  <c r="O89" i="21"/>
  <c r="P89" i="21" s="1"/>
  <c r="AE90" i="21" s="1"/>
  <c r="AE93" i="21" s="1"/>
  <c r="A98" i="21" s="1"/>
  <c r="AC84" i="21"/>
  <c r="AD84" i="21" s="1"/>
  <c r="AE87" i="21" s="1"/>
  <c r="O84" i="21"/>
  <c r="P84" i="21" s="1"/>
  <c r="AE85" i="21" s="1"/>
  <c r="AC79" i="21"/>
  <c r="AD79" i="21" s="1"/>
  <c r="AE82" i="21" s="1"/>
  <c r="O79" i="21"/>
  <c r="P79" i="21" s="1"/>
  <c r="AE80" i="21" s="1"/>
  <c r="AC74" i="21"/>
  <c r="AD74" i="21" s="1"/>
  <c r="AE77" i="21" s="1"/>
  <c r="O74" i="21"/>
  <c r="P74" i="21" s="1"/>
  <c r="AE75" i="21" s="1"/>
  <c r="AC69" i="21"/>
  <c r="AD69" i="21" s="1"/>
  <c r="AE72" i="21" s="1"/>
  <c r="O69" i="21"/>
  <c r="P69" i="21" s="1"/>
  <c r="AE70" i="21" s="1"/>
  <c r="AC64" i="21"/>
  <c r="AD64" i="21" s="1"/>
  <c r="AE67" i="21" s="1"/>
  <c r="O64" i="21"/>
  <c r="P64" i="21" s="1"/>
  <c r="AE65" i="21" s="1"/>
  <c r="AC59" i="21"/>
  <c r="AD59" i="21" s="1"/>
  <c r="AE62" i="21" s="1"/>
  <c r="O59" i="21"/>
  <c r="P59" i="21" s="1"/>
  <c r="AE60" i="21" s="1"/>
  <c r="AC54" i="21"/>
  <c r="AD54" i="21" s="1"/>
  <c r="AE57" i="21" s="1"/>
  <c r="O54" i="21"/>
  <c r="P54" i="21" s="1"/>
  <c r="AE55" i="21" s="1"/>
  <c r="AC49" i="21"/>
  <c r="AD49" i="21" s="1"/>
  <c r="AE52" i="21" s="1"/>
  <c r="O49" i="21"/>
  <c r="P49" i="21" s="1"/>
  <c r="AE50" i="21" s="1"/>
  <c r="AE53" i="21" s="1"/>
  <c r="A58" i="21" s="1"/>
  <c r="AC44" i="21"/>
  <c r="AD44" i="21" s="1"/>
  <c r="AE47" i="21" s="1"/>
  <c r="O44" i="21"/>
  <c r="P44" i="21" s="1"/>
  <c r="AE45" i="21" s="1"/>
  <c r="AC39" i="21"/>
  <c r="AD39" i="21" s="1"/>
  <c r="AE42" i="21" s="1"/>
  <c r="O39" i="21"/>
  <c r="P39" i="21" s="1"/>
  <c r="AE40" i="21" s="1"/>
  <c r="AC34" i="21"/>
  <c r="AD34" i="21" s="1"/>
  <c r="AE37" i="21" s="1"/>
  <c r="O34" i="21"/>
  <c r="P34" i="21" s="1"/>
  <c r="AE35" i="21" s="1"/>
  <c r="AC29" i="21"/>
  <c r="AD29" i="21" s="1"/>
  <c r="AE32" i="21" s="1"/>
  <c r="O29" i="21"/>
  <c r="P29" i="21" s="1"/>
  <c r="AE30" i="21" s="1"/>
  <c r="AC24" i="21"/>
  <c r="AD24" i="21" s="1"/>
  <c r="AE27" i="21" s="1"/>
  <c r="O24" i="21"/>
  <c r="P24" i="21" s="1"/>
  <c r="AE25" i="21" s="1"/>
  <c r="AC19" i="21"/>
  <c r="AD19" i="21" s="1"/>
  <c r="AE22" i="21" s="1"/>
  <c r="O19" i="21"/>
  <c r="P19" i="21" s="1"/>
  <c r="AE20" i="21" s="1"/>
  <c r="AC14" i="21"/>
  <c r="AD14" i="21" s="1"/>
  <c r="AE17" i="21" s="1"/>
  <c r="O14" i="21"/>
  <c r="P14" i="21" s="1"/>
  <c r="AE15" i="21" s="1"/>
  <c r="AC9" i="21"/>
  <c r="O9" i="21"/>
  <c r="AC4" i="21"/>
  <c r="AD4" i="21" s="1"/>
  <c r="AE7" i="21" s="1"/>
  <c r="O4" i="21"/>
  <c r="P4" i="21" s="1"/>
  <c r="AE5" i="21" s="1"/>
  <c r="AC264" i="20"/>
  <c r="AD264" i="20" s="1"/>
  <c r="AE267" i="20" s="1"/>
  <c r="O264" i="20"/>
  <c r="P264" i="20" s="1"/>
  <c r="AE265" i="20" s="1"/>
  <c r="AC259" i="20"/>
  <c r="AD259" i="20" s="1"/>
  <c r="AE262" i="20" s="1"/>
  <c r="O259" i="20"/>
  <c r="P259" i="20" s="1"/>
  <c r="AE260" i="20" s="1"/>
  <c r="AC254" i="20"/>
  <c r="AD254" i="20" s="1"/>
  <c r="AE257" i="20" s="1"/>
  <c r="O254" i="20"/>
  <c r="P254" i="20" s="1"/>
  <c r="AE255" i="20" s="1"/>
  <c r="AC249" i="20"/>
  <c r="AD249" i="20" s="1"/>
  <c r="AE252" i="20" s="1"/>
  <c r="O249" i="20"/>
  <c r="P249" i="20" s="1"/>
  <c r="AE250" i="20" s="1"/>
  <c r="AC244" i="20"/>
  <c r="AD244" i="20" s="1"/>
  <c r="AE247" i="20" s="1"/>
  <c r="O244" i="20"/>
  <c r="P244" i="20" s="1"/>
  <c r="AE245" i="20" s="1"/>
  <c r="AC239" i="20"/>
  <c r="AD239" i="20" s="1"/>
  <c r="AE242" i="20" s="1"/>
  <c r="O239" i="20"/>
  <c r="P239" i="20" s="1"/>
  <c r="AE240" i="20" s="1"/>
  <c r="AC234" i="20"/>
  <c r="AD234" i="20" s="1"/>
  <c r="AE237" i="20" s="1"/>
  <c r="O234" i="20"/>
  <c r="P234" i="20" s="1"/>
  <c r="AE235" i="20" s="1"/>
  <c r="AC229" i="20"/>
  <c r="AD229" i="20" s="1"/>
  <c r="AE232" i="20" s="1"/>
  <c r="O229" i="20"/>
  <c r="P229" i="20" s="1"/>
  <c r="AE230" i="20" s="1"/>
  <c r="AC224" i="20"/>
  <c r="AD224" i="20" s="1"/>
  <c r="AE227" i="20" s="1"/>
  <c r="O224" i="20"/>
  <c r="P224" i="20" s="1"/>
  <c r="AE225" i="20" s="1"/>
  <c r="AC219" i="20"/>
  <c r="AD219" i="20" s="1"/>
  <c r="AE222" i="20" s="1"/>
  <c r="O219" i="20"/>
  <c r="P219" i="20" s="1"/>
  <c r="AE220" i="20" s="1"/>
  <c r="AC214" i="20"/>
  <c r="AD214" i="20" s="1"/>
  <c r="AE217" i="20" s="1"/>
  <c r="O214" i="20"/>
  <c r="P214" i="20" s="1"/>
  <c r="AE215" i="20" s="1"/>
  <c r="AC209" i="20"/>
  <c r="AD209" i="20" s="1"/>
  <c r="AE212" i="20" s="1"/>
  <c r="O209" i="20"/>
  <c r="P209" i="20" s="1"/>
  <c r="AE210" i="20" s="1"/>
  <c r="AC204" i="20"/>
  <c r="AD204" i="20" s="1"/>
  <c r="AE207" i="20" s="1"/>
  <c r="O204" i="20"/>
  <c r="P204" i="20" s="1"/>
  <c r="AE205" i="20" s="1"/>
  <c r="AC199" i="20"/>
  <c r="AD199" i="20" s="1"/>
  <c r="AE202" i="20" s="1"/>
  <c r="O199" i="20"/>
  <c r="P199" i="20" s="1"/>
  <c r="AE200" i="20" s="1"/>
  <c r="AC194" i="20"/>
  <c r="AD194" i="20" s="1"/>
  <c r="AE197" i="20" s="1"/>
  <c r="O194" i="20"/>
  <c r="P194" i="20" s="1"/>
  <c r="AE195" i="20" s="1"/>
  <c r="AC189" i="20"/>
  <c r="AD189" i="20" s="1"/>
  <c r="AE192" i="20" s="1"/>
  <c r="O189" i="20"/>
  <c r="P189" i="20" s="1"/>
  <c r="AE190" i="20" s="1"/>
  <c r="AC184" i="20"/>
  <c r="AD184" i="20" s="1"/>
  <c r="AE187" i="20" s="1"/>
  <c r="O184" i="20"/>
  <c r="P184" i="20" s="1"/>
  <c r="AE185" i="20" s="1"/>
  <c r="AC179" i="20"/>
  <c r="AD179" i="20" s="1"/>
  <c r="AE182" i="20" s="1"/>
  <c r="O179" i="20"/>
  <c r="P179" i="20" s="1"/>
  <c r="AE180" i="20" s="1"/>
  <c r="AC174" i="20"/>
  <c r="AD174" i="20" s="1"/>
  <c r="AE177" i="20" s="1"/>
  <c r="O174" i="20"/>
  <c r="P174" i="20" s="1"/>
  <c r="AE175" i="20" s="1"/>
  <c r="AC169" i="20"/>
  <c r="AD169" i="20" s="1"/>
  <c r="AE172" i="20" s="1"/>
  <c r="O169" i="20"/>
  <c r="P169" i="20" s="1"/>
  <c r="AE170" i="20" s="1"/>
  <c r="AC164" i="20"/>
  <c r="AD164" i="20" s="1"/>
  <c r="AE167" i="20" s="1"/>
  <c r="O164" i="20"/>
  <c r="P164" i="20" s="1"/>
  <c r="AE165" i="20" s="1"/>
  <c r="AC159" i="20"/>
  <c r="AD159" i="20" s="1"/>
  <c r="AE162" i="20" s="1"/>
  <c r="O159" i="20"/>
  <c r="P159" i="20" s="1"/>
  <c r="AE160" i="20" s="1"/>
  <c r="AC154" i="20"/>
  <c r="AD154" i="20" s="1"/>
  <c r="AE157" i="20" s="1"/>
  <c r="O154" i="20"/>
  <c r="P154" i="20" s="1"/>
  <c r="AE155" i="20" s="1"/>
  <c r="AC149" i="20"/>
  <c r="AD149" i="20" s="1"/>
  <c r="AE152" i="20" s="1"/>
  <c r="O149" i="20"/>
  <c r="P149" i="20" s="1"/>
  <c r="AE150" i="20" s="1"/>
  <c r="AC144" i="20"/>
  <c r="AD144" i="20" s="1"/>
  <c r="AE147" i="20" s="1"/>
  <c r="O144" i="20"/>
  <c r="P144" i="20" s="1"/>
  <c r="AE145" i="20" s="1"/>
  <c r="AC139" i="20"/>
  <c r="AD139" i="20" s="1"/>
  <c r="AE142" i="20" s="1"/>
  <c r="O139" i="20"/>
  <c r="P139" i="20" s="1"/>
  <c r="AE140" i="20" s="1"/>
  <c r="AC134" i="20"/>
  <c r="AD134" i="20" s="1"/>
  <c r="AE137" i="20" s="1"/>
  <c r="O134" i="20"/>
  <c r="P134" i="20" s="1"/>
  <c r="AE135" i="20" s="1"/>
  <c r="AC129" i="20"/>
  <c r="AD129" i="20" s="1"/>
  <c r="AE132" i="20" s="1"/>
  <c r="O129" i="20"/>
  <c r="P129" i="20" s="1"/>
  <c r="AE130" i="20" s="1"/>
  <c r="AC124" i="20"/>
  <c r="AD124" i="20" s="1"/>
  <c r="AE127" i="20" s="1"/>
  <c r="O124" i="20"/>
  <c r="P124" i="20" s="1"/>
  <c r="AE125" i="20" s="1"/>
  <c r="AC119" i="20"/>
  <c r="AD119" i="20" s="1"/>
  <c r="AE122" i="20" s="1"/>
  <c r="O119" i="20"/>
  <c r="P119" i="20" s="1"/>
  <c r="AE120" i="20" s="1"/>
  <c r="AC114" i="20"/>
  <c r="AD114" i="20" s="1"/>
  <c r="AE117" i="20" s="1"/>
  <c r="O114" i="20"/>
  <c r="P114" i="20" s="1"/>
  <c r="AE115" i="20" s="1"/>
  <c r="AC109" i="20"/>
  <c r="AD109" i="20" s="1"/>
  <c r="AE112" i="20" s="1"/>
  <c r="O109" i="20"/>
  <c r="P109" i="20" s="1"/>
  <c r="AE110" i="20" s="1"/>
  <c r="AC104" i="20"/>
  <c r="AD104" i="20" s="1"/>
  <c r="AE107" i="20" s="1"/>
  <c r="O104" i="20"/>
  <c r="P104" i="20" s="1"/>
  <c r="AE105" i="20" s="1"/>
  <c r="AC99" i="20"/>
  <c r="AD99" i="20" s="1"/>
  <c r="AE102" i="20" s="1"/>
  <c r="O99" i="20"/>
  <c r="P99" i="20" s="1"/>
  <c r="AE100" i="20" s="1"/>
  <c r="AC94" i="20"/>
  <c r="AD94" i="20" s="1"/>
  <c r="AE97" i="20" s="1"/>
  <c r="O94" i="20"/>
  <c r="P94" i="20" s="1"/>
  <c r="AE95" i="20" s="1"/>
  <c r="AC89" i="20"/>
  <c r="AD89" i="20" s="1"/>
  <c r="AE92" i="20" s="1"/>
  <c r="O89" i="20"/>
  <c r="P89" i="20" s="1"/>
  <c r="AE90" i="20" s="1"/>
  <c r="AC84" i="20"/>
  <c r="AD84" i="20" s="1"/>
  <c r="AE87" i="20" s="1"/>
  <c r="O84" i="20"/>
  <c r="P84" i="20" s="1"/>
  <c r="AE85" i="20" s="1"/>
  <c r="AC79" i="20"/>
  <c r="AD79" i="20" s="1"/>
  <c r="AE82" i="20" s="1"/>
  <c r="O79" i="20"/>
  <c r="P79" i="20" s="1"/>
  <c r="AE80" i="20" s="1"/>
  <c r="AC74" i="20"/>
  <c r="AD74" i="20" s="1"/>
  <c r="AE77" i="20" s="1"/>
  <c r="O74" i="20"/>
  <c r="P74" i="20" s="1"/>
  <c r="AE75" i="20" s="1"/>
  <c r="AC69" i="20"/>
  <c r="AD69" i="20" s="1"/>
  <c r="AE72" i="20" s="1"/>
  <c r="O69" i="20"/>
  <c r="P69" i="20" s="1"/>
  <c r="AE70" i="20" s="1"/>
  <c r="AC64" i="20"/>
  <c r="AD64" i="20" s="1"/>
  <c r="AE67" i="20" s="1"/>
  <c r="O64" i="20"/>
  <c r="P64" i="20" s="1"/>
  <c r="AE65" i="20" s="1"/>
  <c r="AC59" i="20"/>
  <c r="AD59" i="20" s="1"/>
  <c r="AE62" i="20" s="1"/>
  <c r="O59" i="20"/>
  <c r="P59" i="20" s="1"/>
  <c r="AE60" i="20" s="1"/>
  <c r="AC54" i="20"/>
  <c r="AD54" i="20" s="1"/>
  <c r="AE57" i="20" s="1"/>
  <c r="O54" i="20"/>
  <c r="P54" i="20" s="1"/>
  <c r="AE55" i="20" s="1"/>
  <c r="AC49" i="20"/>
  <c r="AD49" i="20" s="1"/>
  <c r="AE52" i="20" s="1"/>
  <c r="O49" i="20"/>
  <c r="P49" i="20" s="1"/>
  <c r="AE50" i="20" s="1"/>
  <c r="AC44" i="20"/>
  <c r="AD44" i="20" s="1"/>
  <c r="AE47" i="20" s="1"/>
  <c r="O44" i="20"/>
  <c r="P44" i="20" s="1"/>
  <c r="AE45" i="20" s="1"/>
  <c r="AC39" i="20"/>
  <c r="AD39" i="20" s="1"/>
  <c r="AE42" i="20" s="1"/>
  <c r="O39" i="20"/>
  <c r="P39" i="20" s="1"/>
  <c r="AE40" i="20" s="1"/>
  <c r="AC34" i="20"/>
  <c r="AD34" i="20" s="1"/>
  <c r="AE37" i="20" s="1"/>
  <c r="O34" i="20"/>
  <c r="P34" i="20" s="1"/>
  <c r="AE35" i="20" s="1"/>
  <c r="AC29" i="20"/>
  <c r="AD29" i="20" s="1"/>
  <c r="AE32" i="20" s="1"/>
  <c r="O29" i="20"/>
  <c r="P29" i="20" s="1"/>
  <c r="AE30" i="20" s="1"/>
  <c r="AC24" i="20"/>
  <c r="AD24" i="20" s="1"/>
  <c r="AE27" i="20" s="1"/>
  <c r="O24" i="20"/>
  <c r="P24" i="20" s="1"/>
  <c r="AE25" i="20" s="1"/>
  <c r="AC19" i="20"/>
  <c r="AD19" i="20" s="1"/>
  <c r="AE22" i="20" s="1"/>
  <c r="O19" i="20"/>
  <c r="P19" i="20" s="1"/>
  <c r="AE20" i="20" s="1"/>
  <c r="AC14" i="20"/>
  <c r="AD14" i="20" s="1"/>
  <c r="AE17" i="20" s="1"/>
  <c r="O14" i="20"/>
  <c r="P14" i="20" s="1"/>
  <c r="AE15" i="20" s="1"/>
  <c r="AC9" i="20"/>
  <c r="AD9" i="20" s="1"/>
  <c r="AE12" i="20" s="1"/>
  <c r="O9" i="20"/>
  <c r="AC4" i="20"/>
  <c r="AD4" i="20" s="1"/>
  <c r="AE7" i="20" s="1"/>
  <c r="O4" i="20"/>
  <c r="P4" i="20" s="1"/>
  <c r="AE5" i="20" s="1"/>
  <c r="AC264" i="19"/>
  <c r="AD264" i="19" s="1"/>
  <c r="AE267" i="19" s="1"/>
  <c r="O264" i="19"/>
  <c r="P264" i="19" s="1"/>
  <c r="AE265" i="19" s="1"/>
  <c r="AC259" i="19"/>
  <c r="AD259" i="19" s="1"/>
  <c r="AE262" i="19" s="1"/>
  <c r="O259" i="19"/>
  <c r="P259" i="19" s="1"/>
  <c r="AE260" i="19" s="1"/>
  <c r="AC254" i="19"/>
  <c r="AD254" i="19" s="1"/>
  <c r="AE257" i="19" s="1"/>
  <c r="O254" i="19"/>
  <c r="P254" i="19" s="1"/>
  <c r="AE255" i="19" s="1"/>
  <c r="AC249" i="19"/>
  <c r="AD249" i="19" s="1"/>
  <c r="AE252" i="19" s="1"/>
  <c r="O249" i="19"/>
  <c r="P249" i="19" s="1"/>
  <c r="AE250" i="19" s="1"/>
  <c r="AC244" i="19"/>
  <c r="AD244" i="19" s="1"/>
  <c r="AE247" i="19" s="1"/>
  <c r="O244" i="19"/>
  <c r="P244" i="19" s="1"/>
  <c r="AE245" i="19" s="1"/>
  <c r="AC239" i="19"/>
  <c r="AD239" i="19" s="1"/>
  <c r="AE242" i="19" s="1"/>
  <c r="O239" i="19"/>
  <c r="P239" i="19" s="1"/>
  <c r="AE240" i="19" s="1"/>
  <c r="AC234" i="19"/>
  <c r="AD234" i="19" s="1"/>
  <c r="AE237" i="19" s="1"/>
  <c r="O234" i="19"/>
  <c r="P234" i="19" s="1"/>
  <c r="AE235" i="19" s="1"/>
  <c r="AC229" i="19"/>
  <c r="AD229" i="19" s="1"/>
  <c r="AE232" i="19" s="1"/>
  <c r="O229" i="19"/>
  <c r="P229" i="19" s="1"/>
  <c r="AE230" i="19" s="1"/>
  <c r="AE233" i="19" s="1"/>
  <c r="A238" i="19" s="1"/>
  <c r="AC224" i="19"/>
  <c r="AD224" i="19" s="1"/>
  <c r="AE227" i="19" s="1"/>
  <c r="O224" i="19"/>
  <c r="P224" i="19" s="1"/>
  <c r="AE225" i="19" s="1"/>
  <c r="AC219" i="19"/>
  <c r="AD219" i="19" s="1"/>
  <c r="AE222" i="19" s="1"/>
  <c r="O219" i="19"/>
  <c r="P219" i="19" s="1"/>
  <c r="AE220" i="19" s="1"/>
  <c r="AC214" i="19"/>
  <c r="AD214" i="19" s="1"/>
  <c r="AE217" i="19" s="1"/>
  <c r="O214" i="19"/>
  <c r="P214" i="19" s="1"/>
  <c r="AE215" i="19" s="1"/>
  <c r="AC209" i="19"/>
  <c r="AD209" i="19" s="1"/>
  <c r="AE212" i="19" s="1"/>
  <c r="O209" i="19"/>
  <c r="P209" i="19" s="1"/>
  <c r="AE210" i="19" s="1"/>
  <c r="AC204" i="19"/>
  <c r="AD204" i="19" s="1"/>
  <c r="AE207" i="19" s="1"/>
  <c r="O204" i="19"/>
  <c r="P204" i="19" s="1"/>
  <c r="AE205" i="19" s="1"/>
  <c r="AC199" i="19"/>
  <c r="AD199" i="19" s="1"/>
  <c r="AE202" i="19" s="1"/>
  <c r="O199" i="19"/>
  <c r="P199" i="19" s="1"/>
  <c r="AE200" i="19" s="1"/>
  <c r="AC194" i="19"/>
  <c r="AD194" i="19" s="1"/>
  <c r="AE197" i="19" s="1"/>
  <c r="O194" i="19"/>
  <c r="P194" i="19" s="1"/>
  <c r="AE195" i="19" s="1"/>
  <c r="AC189" i="19"/>
  <c r="AD189" i="19" s="1"/>
  <c r="AE192" i="19" s="1"/>
  <c r="O189" i="19"/>
  <c r="P189" i="19" s="1"/>
  <c r="AE190" i="19" s="1"/>
  <c r="AE193" i="19" s="1"/>
  <c r="A198" i="19" s="1"/>
  <c r="AC184" i="19"/>
  <c r="AD184" i="19" s="1"/>
  <c r="AE187" i="19" s="1"/>
  <c r="O184" i="19"/>
  <c r="P184" i="19" s="1"/>
  <c r="AE185" i="19" s="1"/>
  <c r="AC179" i="19"/>
  <c r="AD179" i="19" s="1"/>
  <c r="AE182" i="19" s="1"/>
  <c r="O179" i="19"/>
  <c r="P179" i="19" s="1"/>
  <c r="AE180" i="19" s="1"/>
  <c r="AC174" i="19"/>
  <c r="AD174" i="19" s="1"/>
  <c r="AE177" i="19" s="1"/>
  <c r="O174" i="19"/>
  <c r="P174" i="19" s="1"/>
  <c r="AE175" i="19" s="1"/>
  <c r="AC169" i="19"/>
  <c r="AD169" i="19" s="1"/>
  <c r="AE172" i="19" s="1"/>
  <c r="O169" i="19"/>
  <c r="P169" i="19" s="1"/>
  <c r="AE170" i="19" s="1"/>
  <c r="AC164" i="19"/>
  <c r="AD164" i="19" s="1"/>
  <c r="AE167" i="19" s="1"/>
  <c r="O164" i="19"/>
  <c r="P164" i="19" s="1"/>
  <c r="AE165" i="19" s="1"/>
  <c r="AC159" i="19"/>
  <c r="AD159" i="19" s="1"/>
  <c r="AE162" i="19" s="1"/>
  <c r="O159" i="19"/>
  <c r="P159" i="19" s="1"/>
  <c r="AE160" i="19" s="1"/>
  <c r="AC154" i="19"/>
  <c r="AD154" i="19" s="1"/>
  <c r="AE157" i="19" s="1"/>
  <c r="O154" i="19"/>
  <c r="P154" i="19" s="1"/>
  <c r="AE155" i="19" s="1"/>
  <c r="AC149" i="19"/>
  <c r="AD149" i="19" s="1"/>
  <c r="AE152" i="19" s="1"/>
  <c r="O149" i="19"/>
  <c r="P149" i="19" s="1"/>
  <c r="AE150" i="19" s="1"/>
  <c r="AE153" i="19" s="1"/>
  <c r="A158" i="19" s="1"/>
  <c r="AC144" i="19"/>
  <c r="AD144" i="19" s="1"/>
  <c r="AE147" i="19" s="1"/>
  <c r="O144" i="19"/>
  <c r="P144" i="19" s="1"/>
  <c r="AE145" i="19" s="1"/>
  <c r="AC139" i="19"/>
  <c r="AD139" i="19" s="1"/>
  <c r="AE142" i="19" s="1"/>
  <c r="O139" i="19"/>
  <c r="P139" i="19" s="1"/>
  <c r="AE140" i="19" s="1"/>
  <c r="AC134" i="19"/>
  <c r="AD134" i="19" s="1"/>
  <c r="AE137" i="19" s="1"/>
  <c r="O134" i="19"/>
  <c r="P134" i="19" s="1"/>
  <c r="AE135" i="19" s="1"/>
  <c r="AC129" i="19"/>
  <c r="AD129" i="19" s="1"/>
  <c r="AE132" i="19" s="1"/>
  <c r="O129" i="19"/>
  <c r="P129" i="19" s="1"/>
  <c r="AE130" i="19" s="1"/>
  <c r="AC124" i="19"/>
  <c r="AD124" i="19" s="1"/>
  <c r="AE127" i="19" s="1"/>
  <c r="O124" i="19"/>
  <c r="P124" i="19" s="1"/>
  <c r="AE125" i="19" s="1"/>
  <c r="AC119" i="19"/>
  <c r="AD119" i="19" s="1"/>
  <c r="AE122" i="19" s="1"/>
  <c r="O119" i="19"/>
  <c r="P119" i="19" s="1"/>
  <c r="AE120" i="19" s="1"/>
  <c r="AC114" i="19"/>
  <c r="AD114" i="19" s="1"/>
  <c r="AE117" i="19" s="1"/>
  <c r="O114" i="19"/>
  <c r="P114" i="19" s="1"/>
  <c r="AE115" i="19" s="1"/>
  <c r="AC109" i="19"/>
  <c r="AD109" i="19" s="1"/>
  <c r="AE112" i="19" s="1"/>
  <c r="O109" i="19"/>
  <c r="P109" i="19" s="1"/>
  <c r="AE110" i="19" s="1"/>
  <c r="AE113" i="19" s="1"/>
  <c r="A118" i="19" s="1"/>
  <c r="AC104" i="19"/>
  <c r="AD104" i="19" s="1"/>
  <c r="AE107" i="19" s="1"/>
  <c r="O104" i="19"/>
  <c r="P104" i="19" s="1"/>
  <c r="AE105" i="19" s="1"/>
  <c r="AC99" i="19"/>
  <c r="AD99" i="19" s="1"/>
  <c r="AE102" i="19" s="1"/>
  <c r="O99" i="19"/>
  <c r="P99" i="19" s="1"/>
  <c r="AE100" i="19" s="1"/>
  <c r="AC94" i="19"/>
  <c r="AD94" i="19" s="1"/>
  <c r="AE97" i="19" s="1"/>
  <c r="O94" i="19"/>
  <c r="P94" i="19" s="1"/>
  <c r="AE95" i="19" s="1"/>
  <c r="AC89" i="19"/>
  <c r="AD89" i="19" s="1"/>
  <c r="AE92" i="19" s="1"/>
  <c r="O89" i="19"/>
  <c r="P89" i="19" s="1"/>
  <c r="AE90" i="19" s="1"/>
  <c r="AC84" i="19"/>
  <c r="AD84" i="19" s="1"/>
  <c r="AE87" i="19" s="1"/>
  <c r="O84" i="19"/>
  <c r="P84" i="19" s="1"/>
  <c r="AE85" i="19" s="1"/>
  <c r="AC79" i="19"/>
  <c r="AD79" i="19" s="1"/>
  <c r="AE82" i="19" s="1"/>
  <c r="O79" i="19"/>
  <c r="P79" i="19" s="1"/>
  <c r="AE80" i="19" s="1"/>
  <c r="AC74" i="19"/>
  <c r="AD74" i="19" s="1"/>
  <c r="AE77" i="19" s="1"/>
  <c r="O74" i="19"/>
  <c r="P74" i="19" s="1"/>
  <c r="AE75" i="19" s="1"/>
  <c r="AC69" i="19"/>
  <c r="AD69" i="19" s="1"/>
  <c r="AE72" i="19" s="1"/>
  <c r="O69" i="19"/>
  <c r="P69" i="19" s="1"/>
  <c r="AE70" i="19" s="1"/>
  <c r="AE73" i="19" s="1"/>
  <c r="A78" i="19" s="1"/>
  <c r="AC64" i="19"/>
  <c r="AD64" i="19" s="1"/>
  <c r="AE67" i="19" s="1"/>
  <c r="O64" i="19"/>
  <c r="P64" i="19" s="1"/>
  <c r="AE65" i="19" s="1"/>
  <c r="AC59" i="19"/>
  <c r="AD59" i="19" s="1"/>
  <c r="AE62" i="19" s="1"/>
  <c r="O59" i="19"/>
  <c r="P59" i="19" s="1"/>
  <c r="AE60" i="19" s="1"/>
  <c r="AC54" i="19"/>
  <c r="AD54" i="19" s="1"/>
  <c r="AE57" i="19" s="1"/>
  <c r="O54" i="19"/>
  <c r="P54" i="19" s="1"/>
  <c r="AE55" i="19" s="1"/>
  <c r="AC49" i="19"/>
  <c r="AD49" i="19" s="1"/>
  <c r="AE52" i="19" s="1"/>
  <c r="O49" i="19"/>
  <c r="P49" i="19" s="1"/>
  <c r="AE50" i="19" s="1"/>
  <c r="AC44" i="19"/>
  <c r="AD44" i="19" s="1"/>
  <c r="AE47" i="19" s="1"/>
  <c r="O44" i="19"/>
  <c r="P44" i="19" s="1"/>
  <c r="AE45" i="19" s="1"/>
  <c r="AC39" i="19"/>
  <c r="AD39" i="19" s="1"/>
  <c r="AE42" i="19" s="1"/>
  <c r="O39" i="19"/>
  <c r="P39" i="19" s="1"/>
  <c r="AE40" i="19" s="1"/>
  <c r="AC34" i="19"/>
  <c r="AD34" i="19" s="1"/>
  <c r="AE37" i="19" s="1"/>
  <c r="O34" i="19"/>
  <c r="P34" i="19" s="1"/>
  <c r="AE35" i="19" s="1"/>
  <c r="AC29" i="19"/>
  <c r="AD29" i="19" s="1"/>
  <c r="AE32" i="19" s="1"/>
  <c r="O29" i="19"/>
  <c r="P29" i="19" s="1"/>
  <c r="AE30" i="19" s="1"/>
  <c r="AE33" i="19" s="1"/>
  <c r="A38" i="19" s="1"/>
  <c r="AC24" i="19"/>
  <c r="AD24" i="19" s="1"/>
  <c r="AE27" i="19" s="1"/>
  <c r="O24" i="19"/>
  <c r="P24" i="19" s="1"/>
  <c r="AE25" i="19" s="1"/>
  <c r="AC19" i="19"/>
  <c r="AD19" i="19" s="1"/>
  <c r="AE22" i="19" s="1"/>
  <c r="O19" i="19"/>
  <c r="P19" i="19" s="1"/>
  <c r="AE20" i="19" s="1"/>
  <c r="AC14" i="19"/>
  <c r="AD14" i="19" s="1"/>
  <c r="AE17" i="19" s="1"/>
  <c r="O14" i="19"/>
  <c r="P14" i="19" s="1"/>
  <c r="AE15" i="19" s="1"/>
  <c r="AC9" i="19"/>
  <c r="AD9" i="19" s="1"/>
  <c r="AE12" i="19" s="1"/>
  <c r="O9" i="19"/>
  <c r="AC4" i="19"/>
  <c r="AD4" i="19" s="1"/>
  <c r="AE7" i="19" s="1"/>
  <c r="O4" i="19"/>
  <c r="P4" i="19" s="1"/>
  <c r="AE5" i="19" s="1"/>
  <c r="AC264" i="18"/>
  <c r="AD264" i="18" s="1"/>
  <c r="AE267" i="18" s="1"/>
  <c r="O264" i="18"/>
  <c r="P264" i="18" s="1"/>
  <c r="AE265" i="18" s="1"/>
  <c r="AC259" i="18"/>
  <c r="AD259" i="18" s="1"/>
  <c r="AE262" i="18" s="1"/>
  <c r="O259" i="18"/>
  <c r="P259" i="18" s="1"/>
  <c r="AE260" i="18" s="1"/>
  <c r="AC254" i="18"/>
  <c r="AD254" i="18" s="1"/>
  <c r="AE257" i="18" s="1"/>
  <c r="O254" i="18"/>
  <c r="P254" i="18" s="1"/>
  <c r="AE255" i="18" s="1"/>
  <c r="AC249" i="18"/>
  <c r="AD249" i="18" s="1"/>
  <c r="AE252" i="18" s="1"/>
  <c r="O249" i="18"/>
  <c r="P249" i="18" s="1"/>
  <c r="AE250" i="18" s="1"/>
  <c r="AC244" i="18"/>
  <c r="AD244" i="18" s="1"/>
  <c r="AE247" i="18" s="1"/>
  <c r="O244" i="18"/>
  <c r="P244" i="18" s="1"/>
  <c r="AE245" i="18" s="1"/>
  <c r="AC239" i="18"/>
  <c r="AD239" i="18" s="1"/>
  <c r="AE242" i="18" s="1"/>
  <c r="O239" i="18"/>
  <c r="P239" i="18" s="1"/>
  <c r="AE240" i="18" s="1"/>
  <c r="AC234" i="18"/>
  <c r="AD234" i="18" s="1"/>
  <c r="AE237" i="18" s="1"/>
  <c r="O234" i="18"/>
  <c r="P234" i="18" s="1"/>
  <c r="AE235" i="18" s="1"/>
  <c r="AC229" i="18"/>
  <c r="AD229" i="18" s="1"/>
  <c r="AE232" i="18" s="1"/>
  <c r="O229" i="18"/>
  <c r="P229" i="18" s="1"/>
  <c r="AE230" i="18" s="1"/>
  <c r="AE233" i="18" s="1"/>
  <c r="A238" i="18" s="1"/>
  <c r="AC224" i="18"/>
  <c r="AD224" i="18" s="1"/>
  <c r="AE227" i="18" s="1"/>
  <c r="O224" i="18"/>
  <c r="P224" i="18" s="1"/>
  <c r="AE225" i="18" s="1"/>
  <c r="AC219" i="18"/>
  <c r="AD219" i="18" s="1"/>
  <c r="AE222" i="18" s="1"/>
  <c r="O219" i="18"/>
  <c r="P219" i="18" s="1"/>
  <c r="AE220" i="18" s="1"/>
  <c r="AC214" i="18"/>
  <c r="AD214" i="18" s="1"/>
  <c r="AE217" i="18" s="1"/>
  <c r="O214" i="18"/>
  <c r="P214" i="18" s="1"/>
  <c r="AE215" i="18" s="1"/>
  <c r="AC209" i="18"/>
  <c r="AD209" i="18" s="1"/>
  <c r="AE212" i="18" s="1"/>
  <c r="O209" i="18"/>
  <c r="P209" i="18" s="1"/>
  <c r="AE210" i="18" s="1"/>
  <c r="AC204" i="18"/>
  <c r="AD204" i="18" s="1"/>
  <c r="AE207" i="18" s="1"/>
  <c r="O204" i="18"/>
  <c r="P204" i="18" s="1"/>
  <c r="AE205" i="18" s="1"/>
  <c r="AC199" i="18"/>
  <c r="AD199" i="18" s="1"/>
  <c r="AE202" i="18" s="1"/>
  <c r="O199" i="18"/>
  <c r="P199" i="18" s="1"/>
  <c r="AE200" i="18" s="1"/>
  <c r="AC194" i="18"/>
  <c r="AD194" i="18" s="1"/>
  <c r="AE197" i="18" s="1"/>
  <c r="O194" i="18"/>
  <c r="P194" i="18" s="1"/>
  <c r="AE195" i="18" s="1"/>
  <c r="AC189" i="18"/>
  <c r="AD189" i="18" s="1"/>
  <c r="AE192" i="18" s="1"/>
  <c r="O189" i="18"/>
  <c r="P189" i="18" s="1"/>
  <c r="AE190" i="18" s="1"/>
  <c r="AE193" i="18" s="1"/>
  <c r="A198" i="18" s="1"/>
  <c r="AC184" i="18"/>
  <c r="AD184" i="18" s="1"/>
  <c r="AE187" i="18" s="1"/>
  <c r="O184" i="18"/>
  <c r="P184" i="18" s="1"/>
  <c r="AE185" i="18" s="1"/>
  <c r="AC179" i="18"/>
  <c r="AD179" i="18" s="1"/>
  <c r="AE182" i="18" s="1"/>
  <c r="O179" i="18"/>
  <c r="P179" i="18" s="1"/>
  <c r="AE180" i="18" s="1"/>
  <c r="AC174" i="18"/>
  <c r="AD174" i="18" s="1"/>
  <c r="AE177" i="18" s="1"/>
  <c r="O174" i="18"/>
  <c r="P174" i="18" s="1"/>
  <c r="AE175" i="18" s="1"/>
  <c r="AC169" i="18"/>
  <c r="AD169" i="18" s="1"/>
  <c r="AE172" i="18" s="1"/>
  <c r="O169" i="18"/>
  <c r="P169" i="18" s="1"/>
  <c r="AE170" i="18" s="1"/>
  <c r="AC164" i="18"/>
  <c r="AD164" i="18" s="1"/>
  <c r="AE167" i="18" s="1"/>
  <c r="O164" i="18"/>
  <c r="P164" i="18" s="1"/>
  <c r="AE165" i="18" s="1"/>
  <c r="AC159" i="18"/>
  <c r="AD159" i="18" s="1"/>
  <c r="AE162" i="18" s="1"/>
  <c r="O159" i="18"/>
  <c r="P159" i="18" s="1"/>
  <c r="AE160" i="18" s="1"/>
  <c r="AC154" i="18"/>
  <c r="AD154" i="18" s="1"/>
  <c r="AE157" i="18" s="1"/>
  <c r="O154" i="18"/>
  <c r="P154" i="18" s="1"/>
  <c r="AE155" i="18" s="1"/>
  <c r="AC149" i="18"/>
  <c r="AD149" i="18" s="1"/>
  <c r="AE152" i="18" s="1"/>
  <c r="O149" i="18"/>
  <c r="P149" i="18" s="1"/>
  <c r="AE150" i="18" s="1"/>
  <c r="AE153" i="18" s="1"/>
  <c r="A158" i="18" s="1"/>
  <c r="AC144" i="18"/>
  <c r="AD144" i="18" s="1"/>
  <c r="AE147" i="18" s="1"/>
  <c r="O144" i="18"/>
  <c r="P144" i="18" s="1"/>
  <c r="AE145" i="18" s="1"/>
  <c r="AC139" i="18"/>
  <c r="AD139" i="18" s="1"/>
  <c r="AE142" i="18" s="1"/>
  <c r="O139" i="18"/>
  <c r="P139" i="18" s="1"/>
  <c r="AE140" i="18" s="1"/>
  <c r="AC134" i="18"/>
  <c r="AD134" i="18" s="1"/>
  <c r="AE137" i="18" s="1"/>
  <c r="O134" i="18"/>
  <c r="P134" i="18" s="1"/>
  <c r="AE135" i="18" s="1"/>
  <c r="AC129" i="18"/>
  <c r="AD129" i="18" s="1"/>
  <c r="AE132" i="18" s="1"/>
  <c r="O129" i="18"/>
  <c r="P129" i="18" s="1"/>
  <c r="AE130" i="18" s="1"/>
  <c r="AC124" i="18"/>
  <c r="AD124" i="18" s="1"/>
  <c r="AE127" i="18" s="1"/>
  <c r="O124" i="18"/>
  <c r="P124" i="18" s="1"/>
  <c r="AE125" i="18" s="1"/>
  <c r="AC119" i="18"/>
  <c r="AD119" i="18" s="1"/>
  <c r="AE122" i="18" s="1"/>
  <c r="O119" i="18"/>
  <c r="P119" i="18" s="1"/>
  <c r="AE120" i="18" s="1"/>
  <c r="AC114" i="18"/>
  <c r="AD114" i="18" s="1"/>
  <c r="AE117" i="18" s="1"/>
  <c r="O114" i="18"/>
  <c r="P114" i="18" s="1"/>
  <c r="AE115" i="18" s="1"/>
  <c r="AC109" i="18"/>
  <c r="AD109" i="18" s="1"/>
  <c r="AE112" i="18" s="1"/>
  <c r="O109" i="18"/>
  <c r="P109" i="18" s="1"/>
  <c r="AE110" i="18" s="1"/>
  <c r="AE113" i="18" s="1"/>
  <c r="A118" i="18" s="1"/>
  <c r="AC104" i="18"/>
  <c r="AD104" i="18" s="1"/>
  <c r="AE107" i="18" s="1"/>
  <c r="O104" i="18"/>
  <c r="P104" i="18" s="1"/>
  <c r="AE105" i="18" s="1"/>
  <c r="AC99" i="18"/>
  <c r="AD99" i="18" s="1"/>
  <c r="AE102" i="18" s="1"/>
  <c r="O99" i="18"/>
  <c r="P99" i="18" s="1"/>
  <c r="AE100" i="18" s="1"/>
  <c r="AC94" i="18"/>
  <c r="AD94" i="18" s="1"/>
  <c r="AE97" i="18" s="1"/>
  <c r="O94" i="18"/>
  <c r="P94" i="18" s="1"/>
  <c r="AE95" i="18" s="1"/>
  <c r="AC89" i="18"/>
  <c r="AD89" i="18" s="1"/>
  <c r="AE92" i="18" s="1"/>
  <c r="O89" i="18"/>
  <c r="P89" i="18" s="1"/>
  <c r="AE90" i="18" s="1"/>
  <c r="AC84" i="18"/>
  <c r="AD84" i="18" s="1"/>
  <c r="AE87" i="18" s="1"/>
  <c r="O84" i="18"/>
  <c r="P84" i="18" s="1"/>
  <c r="AE85" i="18" s="1"/>
  <c r="AC79" i="18"/>
  <c r="AD79" i="18" s="1"/>
  <c r="AE82" i="18" s="1"/>
  <c r="O79" i="18"/>
  <c r="P79" i="18" s="1"/>
  <c r="AE80" i="18" s="1"/>
  <c r="AC74" i="18"/>
  <c r="AD74" i="18" s="1"/>
  <c r="AE77" i="18" s="1"/>
  <c r="O74" i="18"/>
  <c r="P74" i="18" s="1"/>
  <c r="AE75" i="18" s="1"/>
  <c r="AC69" i="18"/>
  <c r="AD69" i="18" s="1"/>
  <c r="AE72" i="18" s="1"/>
  <c r="O69" i="18"/>
  <c r="P69" i="18" s="1"/>
  <c r="AE70" i="18" s="1"/>
  <c r="AE73" i="18" s="1"/>
  <c r="A78" i="18" s="1"/>
  <c r="AC64" i="18"/>
  <c r="AD64" i="18" s="1"/>
  <c r="AE67" i="18" s="1"/>
  <c r="O64" i="18"/>
  <c r="P64" i="18" s="1"/>
  <c r="AE65" i="18" s="1"/>
  <c r="AC59" i="18"/>
  <c r="AD59" i="18" s="1"/>
  <c r="AE62" i="18" s="1"/>
  <c r="O59" i="18"/>
  <c r="P59" i="18" s="1"/>
  <c r="AE60" i="18" s="1"/>
  <c r="AC54" i="18"/>
  <c r="AD54" i="18" s="1"/>
  <c r="AE57" i="18" s="1"/>
  <c r="O54" i="18"/>
  <c r="P54" i="18" s="1"/>
  <c r="AE55" i="18" s="1"/>
  <c r="AC49" i="18"/>
  <c r="AD49" i="18" s="1"/>
  <c r="AE52" i="18" s="1"/>
  <c r="O49" i="18"/>
  <c r="P49" i="18" s="1"/>
  <c r="AE50" i="18" s="1"/>
  <c r="AC44" i="18"/>
  <c r="AD44" i="18" s="1"/>
  <c r="AE47" i="18" s="1"/>
  <c r="O44" i="18"/>
  <c r="P44" i="18" s="1"/>
  <c r="AE45" i="18" s="1"/>
  <c r="AC39" i="18"/>
  <c r="AD39" i="18" s="1"/>
  <c r="AE42" i="18" s="1"/>
  <c r="O39" i="18"/>
  <c r="P39" i="18" s="1"/>
  <c r="AE40" i="18" s="1"/>
  <c r="AC34" i="18"/>
  <c r="AD34" i="18" s="1"/>
  <c r="AE37" i="18" s="1"/>
  <c r="O34" i="18"/>
  <c r="P34" i="18" s="1"/>
  <c r="AE35" i="18" s="1"/>
  <c r="AC29" i="18"/>
  <c r="AD29" i="18" s="1"/>
  <c r="AE32" i="18" s="1"/>
  <c r="O29" i="18"/>
  <c r="P29" i="18" s="1"/>
  <c r="AE30" i="18" s="1"/>
  <c r="AE33" i="18" s="1"/>
  <c r="A38" i="18" s="1"/>
  <c r="AC24" i="18"/>
  <c r="AD24" i="18" s="1"/>
  <c r="AE27" i="18" s="1"/>
  <c r="O24" i="18"/>
  <c r="P24" i="18" s="1"/>
  <c r="AE25" i="18" s="1"/>
  <c r="AC19" i="18"/>
  <c r="AD19" i="18" s="1"/>
  <c r="AE22" i="18" s="1"/>
  <c r="O19" i="18"/>
  <c r="P19" i="18" s="1"/>
  <c r="AE20" i="18" s="1"/>
  <c r="AC14" i="18"/>
  <c r="AD14" i="18" s="1"/>
  <c r="AE17" i="18" s="1"/>
  <c r="O14" i="18"/>
  <c r="P14" i="18" s="1"/>
  <c r="AE15" i="18" s="1"/>
  <c r="AC9" i="18"/>
  <c r="O9" i="18"/>
  <c r="AC4" i="18"/>
  <c r="AD4" i="18" s="1"/>
  <c r="AE7" i="18" s="1"/>
  <c r="O4" i="18"/>
  <c r="P4" i="18" s="1"/>
  <c r="AE5" i="18" s="1"/>
  <c r="AC264" i="17"/>
  <c r="AD264" i="17" s="1"/>
  <c r="AE267" i="17" s="1"/>
  <c r="O264" i="17"/>
  <c r="P264" i="17" s="1"/>
  <c r="AE265" i="17" s="1"/>
  <c r="AC259" i="17"/>
  <c r="AD259" i="17" s="1"/>
  <c r="AE262" i="17" s="1"/>
  <c r="O259" i="17"/>
  <c r="P259" i="17" s="1"/>
  <c r="AE260" i="17" s="1"/>
  <c r="AC254" i="17"/>
  <c r="AD254" i="17" s="1"/>
  <c r="AE257" i="17" s="1"/>
  <c r="O254" i="17"/>
  <c r="P254" i="17" s="1"/>
  <c r="AE255" i="17" s="1"/>
  <c r="AE258" i="17" s="1"/>
  <c r="A263" i="17" s="1"/>
  <c r="AC249" i="17"/>
  <c r="AD249" i="17" s="1"/>
  <c r="AE252" i="17" s="1"/>
  <c r="O249" i="17"/>
  <c r="P249" i="17" s="1"/>
  <c r="AE250" i="17" s="1"/>
  <c r="AC244" i="17"/>
  <c r="AD244" i="17" s="1"/>
  <c r="AE247" i="17" s="1"/>
  <c r="O244" i="17"/>
  <c r="P244" i="17" s="1"/>
  <c r="AE245" i="17" s="1"/>
  <c r="AC239" i="17"/>
  <c r="AD239" i="17" s="1"/>
  <c r="AE242" i="17" s="1"/>
  <c r="O239" i="17"/>
  <c r="P239" i="17" s="1"/>
  <c r="AE240" i="17" s="1"/>
  <c r="AC234" i="17"/>
  <c r="AD234" i="17" s="1"/>
  <c r="AE237" i="17" s="1"/>
  <c r="O234" i="17"/>
  <c r="P234" i="17" s="1"/>
  <c r="AE235" i="17" s="1"/>
  <c r="AC229" i="17"/>
  <c r="AD229" i="17" s="1"/>
  <c r="AE232" i="17" s="1"/>
  <c r="O229" i="17"/>
  <c r="P229" i="17" s="1"/>
  <c r="AE230" i="17" s="1"/>
  <c r="AC224" i="17"/>
  <c r="AD224" i="17" s="1"/>
  <c r="AE227" i="17" s="1"/>
  <c r="O224" i="17"/>
  <c r="P224" i="17" s="1"/>
  <c r="AE225" i="17" s="1"/>
  <c r="AC219" i="17"/>
  <c r="AD219" i="17" s="1"/>
  <c r="AE222" i="17" s="1"/>
  <c r="O219" i="17"/>
  <c r="P219" i="17" s="1"/>
  <c r="AE220" i="17" s="1"/>
  <c r="AC214" i="17"/>
  <c r="AD214" i="17" s="1"/>
  <c r="AE217" i="17" s="1"/>
  <c r="O214" i="17"/>
  <c r="P214" i="17" s="1"/>
  <c r="AE215" i="17" s="1"/>
  <c r="AE218" i="17" s="1"/>
  <c r="A223" i="17" s="1"/>
  <c r="AC209" i="17"/>
  <c r="AD209" i="17" s="1"/>
  <c r="AE212" i="17" s="1"/>
  <c r="O209" i="17"/>
  <c r="P209" i="17" s="1"/>
  <c r="AE210" i="17" s="1"/>
  <c r="AC204" i="17"/>
  <c r="AD204" i="17" s="1"/>
  <c r="AE207" i="17" s="1"/>
  <c r="O204" i="17"/>
  <c r="P204" i="17" s="1"/>
  <c r="AE205" i="17" s="1"/>
  <c r="AC199" i="17"/>
  <c r="AD199" i="17" s="1"/>
  <c r="AE202" i="17" s="1"/>
  <c r="O199" i="17"/>
  <c r="P199" i="17" s="1"/>
  <c r="AE200" i="17" s="1"/>
  <c r="AC194" i="17"/>
  <c r="AD194" i="17" s="1"/>
  <c r="AE197" i="17" s="1"/>
  <c r="O194" i="17"/>
  <c r="P194" i="17" s="1"/>
  <c r="AE195" i="17" s="1"/>
  <c r="AC189" i="17"/>
  <c r="AD189" i="17" s="1"/>
  <c r="AE192" i="17" s="1"/>
  <c r="O189" i="17"/>
  <c r="P189" i="17" s="1"/>
  <c r="AE190" i="17" s="1"/>
  <c r="AC184" i="17"/>
  <c r="AD184" i="17" s="1"/>
  <c r="AE187" i="17" s="1"/>
  <c r="O184" i="17"/>
  <c r="P184" i="17" s="1"/>
  <c r="AE185" i="17" s="1"/>
  <c r="AC179" i="17"/>
  <c r="AD179" i="17" s="1"/>
  <c r="AE182" i="17" s="1"/>
  <c r="O179" i="17"/>
  <c r="P179" i="17" s="1"/>
  <c r="AE180" i="17" s="1"/>
  <c r="AC174" i="17"/>
  <c r="AD174" i="17" s="1"/>
  <c r="AE177" i="17" s="1"/>
  <c r="O174" i="17"/>
  <c r="P174" i="17" s="1"/>
  <c r="AE175" i="17" s="1"/>
  <c r="AE178" i="17" s="1"/>
  <c r="A183" i="17" s="1"/>
  <c r="AC169" i="17"/>
  <c r="AD169" i="17" s="1"/>
  <c r="AE172" i="17" s="1"/>
  <c r="O169" i="17"/>
  <c r="P169" i="17" s="1"/>
  <c r="AE170" i="17" s="1"/>
  <c r="AC164" i="17"/>
  <c r="AD164" i="17" s="1"/>
  <c r="AE167" i="17" s="1"/>
  <c r="O164" i="17"/>
  <c r="P164" i="17" s="1"/>
  <c r="AE165" i="17" s="1"/>
  <c r="AC159" i="17"/>
  <c r="AD159" i="17" s="1"/>
  <c r="AE162" i="17" s="1"/>
  <c r="O159" i="17"/>
  <c r="P159" i="17" s="1"/>
  <c r="AE160" i="17" s="1"/>
  <c r="AC154" i="17"/>
  <c r="AD154" i="17" s="1"/>
  <c r="AE157" i="17" s="1"/>
  <c r="O154" i="17"/>
  <c r="P154" i="17" s="1"/>
  <c r="AE155" i="17" s="1"/>
  <c r="AC149" i="17"/>
  <c r="AD149" i="17" s="1"/>
  <c r="AE152" i="17" s="1"/>
  <c r="O149" i="17"/>
  <c r="P149" i="17" s="1"/>
  <c r="AE150" i="17" s="1"/>
  <c r="AC144" i="17"/>
  <c r="AD144" i="17" s="1"/>
  <c r="AE147" i="17" s="1"/>
  <c r="O144" i="17"/>
  <c r="P144" i="17" s="1"/>
  <c r="AE145" i="17" s="1"/>
  <c r="AC139" i="17"/>
  <c r="AD139" i="17" s="1"/>
  <c r="AE142" i="17" s="1"/>
  <c r="O139" i="17"/>
  <c r="P139" i="17" s="1"/>
  <c r="AE140" i="17" s="1"/>
  <c r="AC134" i="17"/>
  <c r="AD134" i="17" s="1"/>
  <c r="AE137" i="17" s="1"/>
  <c r="O134" i="17"/>
  <c r="P134" i="17" s="1"/>
  <c r="AE135" i="17" s="1"/>
  <c r="AE138" i="17" s="1"/>
  <c r="A143" i="17" s="1"/>
  <c r="AC129" i="17"/>
  <c r="AD129" i="17" s="1"/>
  <c r="AE132" i="17" s="1"/>
  <c r="O129" i="17"/>
  <c r="P129" i="17" s="1"/>
  <c r="AE130" i="17" s="1"/>
  <c r="AC124" i="17"/>
  <c r="AD124" i="17" s="1"/>
  <c r="AE127" i="17" s="1"/>
  <c r="O124" i="17"/>
  <c r="P124" i="17" s="1"/>
  <c r="AE125" i="17" s="1"/>
  <c r="AC119" i="17"/>
  <c r="AD119" i="17" s="1"/>
  <c r="AE122" i="17" s="1"/>
  <c r="O119" i="17"/>
  <c r="P119" i="17" s="1"/>
  <c r="AE120" i="17" s="1"/>
  <c r="AC114" i="17"/>
  <c r="AD114" i="17" s="1"/>
  <c r="AE117" i="17" s="1"/>
  <c r="O114" i="17"/>
  <c r="P114" i="17" s="1"/>
  <c r="AE115" i="17" s="1"/>
  <c r="AC109" i="17"/>
  <c r="AD109" i="17" s="1"/>
  <c r="AE112" i="17" s="1"/>
  <c r="O109" i="17"/>
  <c r="P109" i="17" s="1"/>
  <c r="AE110" i="17" s="1"/>
  <c r="AC104" i="17"/>
  <c r="AD104" i="17" s="1"/>
  <c r="AE107" i="17" s="1"/>
  <c r="O104" i="17"/>
  <c r="P104" i="17" s="1"/>
  <c r="AE105" i="17" s="1"/>
  <c r="AC99" i="17"/>
  <c r="AD99" i="17" s="1"/>
  <c r="AE102" i="17" s="1"/>
  <c r="O99" i="17"/>
  <c r="P99" i="17" s="1"/>
  <c r="AE100" i="17" s="1"/>
  <c r="AC94" i="17"/>
  <c r="AD94" i="17" s="1"/>
  <c r="AE97" i="17" s="1"/>
  <c r="O94" i="17"/>
  <c r="P94" i="17" s="1"/>
  <c r="AE95" i="17" s="1"/>
  <c r="AE98" i="17" s="1"/>
  <c r="A103" i="17" s="1"/>
  <c r="AC89" i="17"/>
  <c r="AD89" i="17" s="1"/>
  <c r="AE92" i="17" s="1"/>
  <c r="O89" i="17"/>
  <c r="P89" i="17" s="1"/>
  <c r="AE90" i="17" s="1"/>
  <c r="AC84" i="17"/>
  <c r="AD84" i="17" s="1"/>
  <c r="AE87" i="17" s="1"/>
  <c r="O84" i="17"/>
  <c r="P84" i="17" s="1"/>
  <c r="AE85" i="17" s="1"/>
  <c r="AC79" i="17"/>
  <c r="AD79" i="17" s="1"/>
  <c r="AE82" i="17" s="1"/>
  <c r="O79" i="17"/>
  <c r="P79" i="17" s="1"/>
  <c r="AE80" i="17" s="1"/>
  <c r="AC74" i="17"/>
  <c r="AD74" i="17" s="1"/>
  <c r="AE77" i="17" s="1"/>
  <c r="O74" i="17"/>
  <c r="P74" i="17" s="1"/>
  <c r="AE75" i="17" s="1"/>
  <c r="AC69" i="17"/>
  <c r="AD69" i="17" s="1"/>
  <c r="AE72" i="17" s="1"/>
  <c r="O69" i="17"/>
  <c r="P69" i="17" s="1"/>
  <c r="AE70" i="17" s="1"/>
  <c r="AC64" i="17"/>
  <c r="AD64" i="17" s="1"/>
  <c r="AE67" i="17" s="1"/>
  <c r="O64" i="17"/>
  <c r="P64" i="17" s="1"/>
  <c r="AE65" i="17" s="1"/>
  <c r="AC59" i="17"/>
  <c r="AD59" i="17" s="1"/>
  <c r="AE62" i="17" s="1"/>
  <c r="O59" i="17"/>
  <c r="P59" i="17" s="1"/>
  <c r="AE60" i="17" s="1"/>
  <c r="AC54" i="17"/>
  <c r="AD54" i="17" s="1"/>
  <c r="AE57" i="17" s="1"/>
  <c r="O54" i="17"/>
  <c r="P54" i="17" s="1"/>
  <c r="AE55" i="17" s="1"/>
  <c r="AE58" i="17" s="1"/>
  <c r="A63" i="17" s="1"/>
  <c r="AC49" i="17"/>
  <c r="AD49" i="17" s="1"/>
  <c r="AE52" i="17" s="1"/>
  <c r="O49" i="17"/>
  <c r="P49" i="17" s="1"/>
  <c r="AE50" i="17" s="1"/>
  <c r="AC44" i="17"/>
  <c r="AD44" i="17" s="1"/>
  <c r="AE47" i="17" s="1"/>
  <c r="O44" i="17"/>
  <c r="P44" i="17" s="1"/>
  <c r="AE45" i="17" s="1"/>
  <c r="AC39" i="17"/>
  <c r="AD39" i="17" s="1"/>
  <c r="AE42" i="17" s="1"/>
  <c r="O39" i="17"/>
  <c r="P39" i="17" s="1"/>
  <c r="AE40" i="17" s="1"/>
  <c r="AC34" i="17"/>
  <c r="AD34" i="17" s="1"/>
  <c r="AE37" i="17" s="1"/>
  <c r="O34" i="17"/>
  <c r="P34" i="17" s="1"/>
  <c r="AE35" i="17" s="1"/>
  <c r="AC29" i="17"/>
  <c r="AD29" i="17" s="1"/>
  <c r="AE32" i="17" s="1"/>
  <c r="O29" i="17"/>
  <c r="P29" i="17" s="1"/>
  <c r="AE30" i="17" s="1"/>
  <c r="AC24" i="17"/>
  <c r="AD24" i="17" s="1"/>
  <c r="AE27" i="17" s="1"/>
  <c r="O24" i="17"/>
  <c r="P24" i="17" s="1"/>
  <c r="AE25" i="17" s="1"/>
  <c r="AC19" i="17"/>
  <c r="AD19" i="17" s="1"/>
  <c r="AE22" i="17" s="1"/>
  <c r="O19" i="17"/>
  <c r="P19" i="17" s="1"/>
  <c r="AE20" i="17" s="1"/>
  <c r="AC14" i="17"/>
  <c r="AD14" i="17" s="1"/>
  <c r="AE17" i="17" s="1"/>
  <c r="O14" i="17"/>
  <c r="P14" i="17" s="1"/>
  <c r="AE15" i="17" s="1"/>
  <c r="AE18" i="17" s="1"/>
  <c r="A23" i="17" s="1"/>
  <c r="AC9" i="17"/>
  <c r="O9" i="17"/>
  <c r="AC4" i="17"/>
  <c r="AD4" i="17" s="1"/>
  <c r="AE7" i="17" s="1"/>
  <c r="O4" i="17"/>
  <c r="P4" i="17" s="1"/>
  <c r="AE5" i="17" s="1"/>
  <c r="AC264" i="16"/>
  <c r="AD264" i="16" s="1"/>
  <c r="AE267" i="16" s="1"/>
  <c r="O264" i="16"/>
  <c r="P264" i="16" s="1"/>
  <c r="AE265" i="16" s="1"/>
  <c r="AC259" i="16"/>
  <c r="AD259" i="16" s="1"/>
  <c r="AE262" i="16" s="1"/>
  <c r="O259" i="16"/>
  <c r="P259" i="16" s="1"/>
  <c r="AE260" i="16" s="1"/>
  <c r="AC254" i="16"/>
  <c r="AD254" i="16" s="1"/>
  <c r="AE257" i="16" s="1"/>
  <c r="O254" i="16"/>
  <c r="P254" i="16" s="1"/>
  <c r="AE255" i="16" s="1"/>
  <c r="AE258" i="16" s="1"/>
  <c r="A263" i="16" s="1"/>
  <c r="AC249" i="16"/>
  <c r="AD249" i="16" s="1"/>
  <c r="AE252" i="16" s="1"/>
  <c r="O249" i="16"/>
  <c r="P249" i="16" s="1"/>
  <c r="AE250" i="16" s="1"/>
  <c r="AE253" i="16" s="1"/>
  <c r="A258" i="16" s="1"/>
  <c r="AC244" i="16"/>
  <c r="AD244" i="16" s="1"/>
  <c r="AE247" i="16" s="1"/>
  <c r="O244" i="16"/>
  <c r="P244" i="16" s="1"/>
  <c r="AE245" i="16" s="1"/>
  <c r="AC239" i="16"/>
  <c r="AD239" i="16" s="1"/>
  <c r="AE242" i="16" s="1"/>
  <c r="O239" i="16"/>
  <c r="P239" i="16" s="1"/>
  <c r="AE240" i="16" s="1"/>
  <c r="AC234" i="16"/>
  <c r="AD234" i="16" s="1"/>
  <c r="AE237" i="16" s="1"/>
  <c r="O234" i="16"/>
  <c r="P234" i="16" s="1"/>
  <c r="AE235" i="16" s="1"/>
  <c r="AE238" i="16" s="1"/>
  <c r="A243" i="16" s="1"/>
  <c r="AC229" i="16"/>
  <c r="AD229" i="16" s="1"/>
  <c r="AE232" i="16" s="1"/>
  <c r="O229" i="16"/>
  <c r="P229" i="16" s="1"/>
  <c r="AE230" i="16" s="1"/>
  <c r="AC224" i="16"/>
  <c r="AD224" i="16" s="1"/>
  <c r="AE227" i="16" s="1"/>
  <c r="O224" i="16"/>
  <c r="P224" i="16" s="1"/>
  <c r="AE225" i="16" s="1"/>
  <c r="AE228" i="16" s="1"/>
  <c r="A233" i="16" s="1"/>
  <c r="AC219" i="16"/>
  <c r="AD219" i="16" s="1"/>
  <c r="AE222" i="16" s="1"/>
  <c r="O219" i="16"/>
  <c r="P219" i="16" s="1"/>
  <c r="AE220" i="16" s="1"/>
  <c r="AC214" i="16"/>
  <c r="AD214" i="16" s="1"/>
  <c r="AE217" i="16" s="1"/>
  <c r="O214" i="16"/>
  <c r="P214" i="16" s="1"/>
  <c r="AE215" i="16" s="1"/>
  <c r="AE218" i="16" s="1"/>
  <c r="A223" i="16" s="1"/>
  <c r="AC209" i="16"/>
  <c r="AD209" i="16" s="1"/>
  <c r="AE212" i="16" s="1"/>
  <c r="O209" i="16"/>
  <c r="P209" i="16" s="1"/>
  <c r="AE210" i="16" s="1"/>
  <c r="AE213" i="16" s="1"/>
  <c r="A218" i="16" s="1"/>
  <c r="AC204" i="16"/>
  <c r="AD204" i="16" s="1"/>
  <c r="AE207" i="16" s="1"/>
  <c r="O204" i="16"/>
  <c r="P204" i="16" s="1"/>
  <c r="AE205" i="16" s="1"/>
  <c r="AC199" i="16"/>
  <c r="AD199" i="16" s="1"/>
  <c r="AE202" i="16" s="1"/>
  <c r="O199" i="16"/>
  <c r="P199" i="16" s="1"/>
  <c r="AE200" i="16" s="1"/>
  <c r="AC194" i="16"/>
  <c r="AD194" i="16" s="1"/>
  <c r="AE197" i="16" s="1"/>
  <c r="O194" i="16"/>
  <c r="P194" i="16" s="1"/>
  <c r="AE195" i="16" s="1"/>
  <c r="AE198" i="16" s="1"/>
  <c r="A203" i="16" s="1"/>
  <c r="AC189" i="16"/>
  <c r="AD189" i="16" s="1"/>
  <c r="AE192" i="16" s="1"/>
  <c r="O189" i="16"/>
  <c r="P189" i="16" s="1"/>
  <c r="AE190" i="16" s="1"/>
  <c r="AC184" i="16"/>
  <c r="AD184" i="16" s="1"/>
  <c r="AE187" i="16" s="1"/>
  <c r="O184" i="16"/>
  <c r="P184" i="16" s="1"/>
  <c r="AE185" i="16" s="1"/>
  <c r="AE188" i="16" s="1"/>
  <c r="A193" i="16" s="1"/>
  <c r="AC179" i="16"/>
  <c r="AD179" i="16" s="1"/>
  <c r="AE182" i="16" s="1"/>
  <c r="O179" i="16"/>
  <c r="P179" i="16" s="1"/>
  <c r="AE180" i="16" s="1"/>
  <c r="AC174" i="16"/>
  <c r="AD174" i="16" s="1"/>
  <c r="AE177" i="16" s="1"/>
  <c r="O174" i="16"/>
  <c r="P174" i="16" s="1"/>
  <c r="AE175" i="16" s="1"/>
  <c r="AE178" i="16" s="1"/>
  <c r="A183" i="16" s="1"/>
  <c r="AC169" i="16"/>
  <c r="AD169" i="16" s="1"/>
  <c r="AE172" i="16" s="1"/>
  <c r="O169" i="16"/>
  <c r="P169" i="16" s="1"/>
  <c r="AE170" i="16" s="1"/>
  <c r="AE173" i="16" s="1"/>
  <c r="A178" i="16" s="1"/>
  <c r="AC164" i="16"/>
  <c r="AD164" i="16" s="1"/>
  <c r="AE167" i="16" s="1"/>
  <c r="O164" i="16"/>
  <c r="P164" i="16" s="1"/>
  <c r="AE165" i="16" s="1"/>
  <c r="AC159" i="16"/>
  <c r="AD159" i="16" s="1"/>
  <c r="AE162" i="16" s="1"/>
  <c r="O159" i="16"/>
  <c r="P159" i="16" s="1"/>
  <c r="AE160" i="16" s="1"/>
  <c r="AC154" i="16"/>
  <c r="AD154" i="16" s="1"/>
  <c r="AE157" i="16" s="1"/>
  <c r="O154" i="16"/>
  <c r="P154" i="16" s="1"/>
  <c r="AE155" i="16" s="1"/>
  <c r="AE158" i="16" s="1"/>
  <c r="A163" i="16" s="1"/>
  <c r="AC149" i="16"/>
  <c r="AD149" i="16" s="1"/>
  <c r="AE152" i="16" s="1"/>
  <c r="O149" i="16"/>
  <c r="P149" i="16" s="1"/>
  <c r="AE150" i="16" s="1"/>
  <c r="AE153" i="16" s="1"/>
  <c r="A158" i="16" s="1"/>
  <c r="AC144" i="16"/>
  <c r="AD144" i="16" s="1"/>
  <c r="AE147" i="16" s="1"/>
  <c r="O144" i="16"/>
  <c r="P144" i="16" s="1"/>
  <c r="AE145" i="16" s="1"/>
  <c r="AE148" i="16" s="1"/>
  <c r="A153" i="16" s="1"/>
  <c r="AC139" i="16"/>
  <c r="AD139" i="16" s="1"/>
  <c r="AE142" i="16" s="1"/>
  <c r="O139" i="16"/>
  <c r="P139" i="16" s="1"/>
  <c r="AE140" i="16" s="1"/>
  <c r="AC134" i="16"/>
  <c r="AD134" i="16" s="1"/>
  <c r="AE137" i="16" s="1"/>
  <c r="O134" i="16"/>
  <c r="P134" i="16" s="1"/>
  <c r="AE135" i="16" s="1"/>
  <c r="AE138" i="16" s="1"/>
  <c r="A143" i="16" s="1"/>
  <c r="AC129" i="16"/>
  <c r="AD129" i="16" s="1"/>
  <c r="AE132" i="16" s="1"/>
  <c r="O129" i="16"/>
  <c r="P129" i="16" s="1"/>
  <c r="AE130" i="16" s="1"/>
  <c r="AE133" i="16" s="1"/>
  <c r="A138" i="16" s="1"/>
  <c r="AC124" i="16"/>
  <c r="AD124" i="16" s="1"/>
  <c r="AE127" i="16" s="1"/>
  <c r="O124" i="16"/>
  <c r="P124" i="16" s="1"/>
  <c r="AE125" i="16" s="1"/>
  <c r="AC119" i="16"/>
  <c r="AD119" i="16" s="1"/>
  <c r="AE122" i="16" s="1"/>
  <c r="O119" i="16"/>
  <c r="P119" i="16" s="1"/>
  <c r="AE120" i="16" s="1"/>
  <c r="AC114" i="16"/>
  <c r="AD114" i="16" s="1"/>
  <c r="AE117" i="16" s="1"/>
  <c r="O114" i="16"/>
  <c r="P114" i="16" s="1"/>
  <c r="AE115" i="16" s="1"/>
  <c r="AE118" i="16" s="1"/>
  <c r="A123" i="16" s="1"/>
  <c r="AC109" i="16"/>
  <c r="AD109" i="16" s="1"/>
  <c r="AE112" i="16" s="1"/>
  <c r="O109" i="16"/>
  <c r="P109" i="16" s="1"/>
  <c r="AE110" i="16" s="1"/>
  <c r="AE113" i="16" s="1"/>
  <c r="A118" i="16" s="1"/>
  <c r="AC104" i="16"/>
  <c r="AD104" i="16" s="1"/>
  <c r="AE107" i="16" s="1"/>
  <c r="O104" i="16"/>
  <c r="P104" i="16" s="1"/>
  <c r="AE105" i="16" s="1"/>
  <c r="AE108" i="16" s="1"/>
  <c r="A113" i="16" s="1"/>
  <c r="AC99" i="16"/>
  <c r="AD99" i="16" s="1"/>
  <c r="AE102" i="16" s="1"/>
  <c r="O99" i="16"/>
  <c r="P99" i="16" s="1"/>
  <c r="AE100" i="16" s="1"/>
  <c r="AC94" i="16"/>
  <c r="AD94" i="16" s="1"/>
  <c r="AE97" i="16" s="1"/>
  <c r="O94" i="16"/>
  <c r="P94" i="16" s="1"/>
  <c r="AE95" i="16" s="1"/>
  <c r="AE98" i="16" s="1"/>
  <c r="A103" i="16" s="1"/>
  <c r="AC89" i="16"/>
  <c r="AD89" i="16" s="1"/>
  <c r="AE92" i="16" s="1"/>
  <c r="O89" i="16"/>
  <c r="P89" i="16" s="1"/>
  <c r="AE90" i="16" s="1"/>
  <c r="AE93" i="16" s="1"/>
  <c r="A98" i="16" s="1"/>
  <c r="AC84" i="16"/>
  <c r="AD84" i="16" s="1"/>
  <c r="AE87" i="16" s="1"/>
  <c r="O84" i="16"/>
  <c r="P84" i="16" s="1"/>
  <c r="AE85" i="16" s="1"/>
  <c r="AC79" i="16"/>
  <c r="AD79" i="16" s="1"/>
  <c r="AE82" i="16" s="1"/>
  <c r="O79" i="16"/>
  <c r="P79" i="16" s="1"/>
  <c r="AE80" i="16" s="1"/>
  <c r="AC74" i="16"/>
  <c r="AD74" i="16" s="1"/>
  <c r="AE77" i="16" s="1"/>
  <c r="O74" i="16"/>
  <c r="P74" i="16" s="1"/>
  <c r="AE75" i="16" s="1"/>
  <c r="AE78" i="16" s="1"/>
  <c r="A83" i="16" s="1"/>
  <c r="AC69" i="16"/>
  <c r="AD69" i="16" s="1"/>
  <c r="AE72" i="16" s="1"/>
  <c r="O69" i="16"/>
  <c r="P69" i="16" s="1"/>
  <c r="AE70" i="16" s="1"/>
  <c r="AE73" i="16" s="1"/>
  <c r="A78" i="16" s="1"/>
  <c r="AC64" i="16"/>
  <c r="AD64" i="16" s="1"/>
  <c r="AE67" i="16" s="1"/>
  <c r="O64" i="16"/>
  <c r="P64" i="16" s="1"/>
  <c r="AE65" i="16" s="1"/>
  <c r="AE68" i="16" s="1"/>
  <c r="A73" i="16" s="1"/>
  <c r="AC59" i="16"/>
  <c r="AD59" i="16" s="1"/>
  <c r="AE62" i="16" s="1"/>
  <c r="O59" i="16"/>
  <c r="P59" i="16" s="1"/>
  <c r="AE60" i="16" s="1"/>
  <c r="AC54" i="16"/>
  <c r="AD54" i="16" s="1"/>
  <c r="AE57" i="16" s="1"/>
  <c r="O54" i="16"/>
  <c r="P54" i="16" s="1"/>
  <c r="AE55" i="16" s="1"/>
  <c r="AE58" i="16" s="1"/>
  <c r="A63" i="16" s="1"/>
  <c r="AC49" i="16"/>
  <c r="AD49" i="16" s="1"/>
  <c r="AE52" i="16" s="1"/>
  <c r="O49" i="16"/>
  <c r="P49" i="16" s="1"/>
  <c r="AE50" i="16" s="1"/>
  <c r="AE53" i="16" s="1"/>
  <c r="A58" i="16" s="1"/>
  <c r="AC44" i="16"/>
  <c r="AD44" i="16" s="1"/>
  <c r="AE47" i="16" s="1"/>
  <c r="O44" i="16"/>
  <c r="P44" i="16" s="1"/>
  <c r="AE45" i="16" s="1"/>
  <c r="AC39" i="16"/>
  <c r="AD39" i="16" s="1"/>
  <c r="AE42" i="16" s="1"/>
  <c r="O39" i="16"/>
  <c r="P39" i="16" s="1"/>
  <c r="AE40" i="16" s="1"/>
  <c r="AC34" i="16"/>
  <c r="AD34" i="16" s="1"/>
  <c r="AE37" i="16" s="1"/>
  <c r="O34" i="16"/>
  <c r="P34" i="16" s="1"/>
  <c r="AE35" i="16" s="1"/>
  <c r="AE38" i="16" s="1"/>
  <c r="A43" i="16" s="1"/>
  <c r="AC29" i="16"/>
  <c r="AD29" i="16" s="1"/>
  <c r="AE32" i="16" s="1"/>
  <c r="O29" i="16"/>
  <c r="P29" i="16" s="1"/>
  <c r="AE30" i="16" s="1"/>
  <c r="AE33" i="16" s="1"/>
  <c r="A38" i="16" s="1"/>
  <c r="AC24" i="16"/>
  <c r="AD24" i="16" s="1"/>
  <c r="AE27" i="16" s="1"/>
  <c r="O24" i="16"/>
  <c r="P24" i="16" s="1"/>
  <c r="AE25" i="16" s="1"/>
  <c r="AE28" i="16" s="1"/>
  <c r="A33" i="16" s="1"/>
  <c r="AC19" i="16"/>
  <c r="AD19" i="16" s="1"/>
  <c r="AE22" i="16" s="1"/>
  <c r="O19" i="16"/>
  <c r="P19" i="16" s="1"/>
  <c r="AE20" i="16" s="1"/>
  <c r="AC14" i="16"/>
  <c r="AD14" i="16" s="1"/>
  <c r="AE17" i="16" s="1"/>
  <c r="O14" i="16"/>
  <c r="P14" i="16" s="1"/>
  <c r="AE15" i="16" s="1"/>
  <c r="AE18" i="16" s="1"/>
  <c r="A23" i="16" s="1"/>
  <c r="AC9" i="16"/>
  <c r="O9" i="16"/>
  <c r="AC4" i="16"/>
  <c r="AD4" i="16" s="1"/>
  <c r="AE7" i="16" s="1"/>
  <c r="O4" i="16"/>
  <c r="P4" i="16" s="1"/>
  <c r="AE5" i="16" s="1"/>
  <c r="AC264" i="15"/>
  <c r="AD264" i="15" s="1"/>
  <c r="AE267" i="15" s="1"/>
  <c r="O264" i="15"/>
  <c r="P264" i="15" s="1"/>
  <c r="AE265" i="15" s="1"/>
  <c r="AC259" i="15"/>
  <c r="AD259" i="15" s="1"/>
  <c r="AE262" i="15" s="1"/>
  <c r="O259" i="15"/>
  <c r="P259" i="15" s="1"/>
  <c r="AE260" i="15" s="1"/>
  <c r="AC254" i="15"/>
  <c r="AD254" i="15" s="1"/>
  <c r="AE257" i="15" s="1"/>
  <c r="O254" i="15"/>
  <c r="P254" i="15" s="1"/>
  <c r="AE255" i="15" s="1"/>
  <c r="AC249" i="15"/>
  <c r="AD249" i="15" s="1"/>
  <c r="AE252" i="15" s="1"/>
  <c r="O249" i="15"/>
  <c r="P249" i="15" s="1"/>
  <c r="AE250" i="15" s="1"/>
  <c r="AE253" i="15" s="1"/>
  <c r="A258" i="15" s="1"/>
  <c r="AC244" i="15"/>
  <c r="AD244" i="15" s="1"/>
  <c r="AE247" i="15" s="1"/>
  <c r="O244" i="15"/>
  <c r="P244" i="15" s="1"/>
  <c r="AE245" i="15" s="1"/>
  <c r="AC239" i="15"/>
  <c r="AD239" i="15" s="1"/>
  <c r="AE242" i="15" s="1"/>
  <c r="O239" i="15"/>
  <c r="P239" i="15" s="1"/>
  <c r="AE240" i="15" s="1"/>
  <c r="AC234" i="15"/>
  <c r="AD234" i="15" s="1"/>
  <c r="AE237" i="15" s="1"/>
  <c r="O234" i="15"/>
  <c r="P234" i="15" s="1"/>
  <c r="AE235" i="15" s="1"/>
  <c r="AC229" i="15"/>
  <c r="AD229" i="15" s="1"/>
  <c r="AE232" i="15" s="1"/>
  <c r="O229" i="15"/>
  <c r="P229" i="15" s="1"/>
  <c r="AE230" i="15" s="1"/>
  <c r="AC224" i="15"/>
  <c r="AD224" i="15" s="1"/>
  <c r="AE227" i="15" s="1"/>
  <c r="O224" i="15"/>
  <c r="P224" i="15" s="1"/>
  <c r="AE225" i="15" s="1"/>
  <c r="AC219" i="15"/>
  <c r="AD219" i="15" s="1"/>
  <c r="AE222" i="15" s="1"/>
  <c r="O219" i="15"/>
  <c r="P219" i="15" s="1"/>
  <c r="AE220" i="15" s="1"/>
  <c r="AC214" i="15"/>
  <c r="AD214" i="15" s="1"/>
  <c r="AE217" i="15" s="1"/>
  <c r="O214" i="15"/>
  <c r="P214" i="15" s="1"/>
  <c r="AE215" i="15" s="1"/>
  <c r="AC209" i="15"/>
  <c r="AD209" i="15" s="1"/>
  <c r="AE212" i="15" s="1"/>
  <c r="O209" i="15"/>
  <c r="P209" i="15" s="1"/>
  <c r="AE210" i="15" s="1"/>
  <c r="AE213" i="15" s="1"/>
  <c r="A218" i="15" s="1"/>
  <c r="AC204" i="15"/>
  <c r="AD204" i="15" s="1"/>
  <c r="AE207" i="15" s="1"/>
  <c r="O204" i="15"/>
  <c r="P204" i="15" s="1"/>
  <c r="AE205" i="15" s="1"/>
  <c r="AC199" i="15"/>
  <c r="AD199" i="15" s="1"/>
  <c r="AE202" i="15" s="1"/>
  <c r="O199" i="15"/>
  <c r="P199" i="15" s="1"/>
  <c r="AE200" i="15" s="1"/>
  <c r="AC194" i="15"/>
  <c r="AD194" i="15" s="1"/>
  <c r="AE197" i="15" s="1"/>
  <c r="O194" i="15"/>
  <c r="P194" i="15" s="1"/>
  <c r="AE195" i="15" s="1"/>
  <c r="AC189" i="15"/>
  <c r="AD189" i="15" s="1"/>
  <c r="AE192" i="15" s="1"/>
  <c r="O189" i="15"/>
  <c r="P189" i="15" s="1"/>
  <c r="AE190" i="15" s="1"/>
  <c r="AC184" i="15"/>
  <c r="AD184" i="15" s="1"/>
  <c r="AE187" i="15" s="1"/>
  <c r="O184" i="15"/>
  <c r="P184" i="15" s="1"/>
  <c r="AE185" i="15" s="1"/>
  <c r="AC179" i="15"/>
  <c r="AD179" i="15" s="1"/>
  <c r="AE182" i="15" s="1"/>
  <c r="O179" i="15"/>
  <c r="P179" i="15" s="1"/>
  <c r="AE180" i="15" s="1"/>
  <c r="AC174" i="15"/>
  <c r="AD174" i="15" s="1"/>
  <c r="AE177" i="15" s="1"/>
  <c r="O174" i="15"/>
  <c r="P174" i="15" s="1"/>
  <c r="AE175" i="15" s="1"/>
  <c r="AC169" i="15"/>
  <c r="AD169" i="15" s="1"/>
  <c r="AE172" i="15" s="1"/>
  <c r="O169" i="15"/>
  <c r="P169" i="15" s="1"/>
  <c r="AE170" i="15" s="1"/>
  <c r="AE173" i="15" s="1"/>
  <c r="A178" i="15" s="1"/>
  <c r="AC164" i="15"/>
  <c r="AD164" i="15" s="1"/>
  <c r="AE167" i="15" s="1"/>
  <c r="O164" i="15"/>
  <c r="P164" i="15" s="1"/>
  <c r="AE165" i="15" s="1"/>
  <c r="AC159" i="15"/>
  <c r="AD159" i="15" s="1"/>
  <c r="AE162" i="15" s="1"/>
  <c r="O159" i="15"/>
  <c r="P159" i="15" s="1"/>
  <c r="AE160" i="15" s="1"/>
  <c r="AC154" i="15"/>
  <c r="AD154" i="15" s="1"/>
  <c r="AE157" i="15" s="1"/>
  <c r="O154" i="15"/>
  <c r="P154" i="15" s="1"/>
  <c r="AE155" i="15" s="1"/>
  <c r="AC149" i="15"/>
  <c r="AD149" i="15" s="1"/>
  <c r="AE152" i="15" s="1"/>
  <c r="O149" i="15"/>
  <c r="P149" i="15" s="1"/>
  <c r="AE150" i="15" s="1"/>
  <c r="AC144" i="15"/>
  <c r="AD144" i="15" s="1"/>
  <c r="AE147" i="15" s="1"/>
  <c r="O144" i="15"/>
  <c r="P144" i="15" s="1"/>
  <c r="AE145" i="15" s="1"/>
  <c r="AC139" i="15"/>
  <c r="AD139" i="15" s="1"/>
  <c r="AE142" i="15" s="1"/>
  <c r="O139" i="15"/>
  <c r="P139" i="15" s="1"/>
  <c r="AE140" i="15" s="1"/>
  <c r="AC134" i="15"/>
  <c r="AD134" i="15" s="1"/>
  <c r="AE137" i="15" s="1"/>
  <c r="O134" i="15"/>
  <c r="P134" i="15" s="1"/>
  <c r="AE135" i="15" s="1"/>
  <c r="AC129" i="15"/>
  <c r="AD129" i="15" s="1"/>
  <c r="AE132" i="15" s="1"/>
  <c r="O129" i="15"/>
  <c r="P129" i="15" s="1"/>
  <c r="AE130" i="15" s="1"/>
  <c r="AE133" i="15" s="1"/>
  <c r="A138" i="15" s="1"/>
  <c r="AC124" i="15"/>
  <c r="AD124" i="15" s="1"/>
  <c r="AE127" i="15" s="1"/>
  <c r="O124" i="15"/>
  <c r="P124" i="15" s="1"/>
  <c r="AE125" i="15" s="1"/>
  <c r="AC119" i="15"/>
  <c r="AD119" i="15" s="1"/>
  <c r="AE122" i="15" s="1"/>
  <c r="O119" i="15"/>
  <c r="P119" i="15" s="1"/>
  <c r="AE120" i="15" s="1"/>
  <c r="AC114" i="15"/>
  <c r="AD114" i="15" s="1"/>
  <c r="AE117" i="15" s="1"/>
  <c r="O114" i="15"/>
  <c r="P114" i="15" s="1"/>
  <c r="AE115" i="15" s="1"/>
  <c r="AC109" i="15"/>
  <c r="AD109" i="15" s="1"/>
  <c r="AE112" i="15" s="1"/>
  <c r="O109" i="15"/>
  <c r="P109" i="15" s="1"/>
  <c r="AE110" i="15" s="1"/>
  <c r="AC104" i="15"/>
  <c r="AD104" i="15" s="1"/>
  <c r="AE107" i="15" s="1"/>
  <c r="O104" i="15"/>
  <c r="P104" i="15" s="1"/>
  <c r="AE105" i="15" s="1"/>
  <c r="AC99" i="15"/>
  <c r="AD99" i="15" s="1"/>
  <c r="AE102" i="15" s="1"/>
  <c r="O99" i="15"/>
  <c r="P99" i="15" s="1"/>
  <c r="AE100" i="15" s="1"/>
  <c r="AC94" i="15"/>
  <c r="AD94" i="15" s="1"/>
  <c r="AE97" i="15" s="1"/>
  <c r="O94" i="15"/>
  <c r="P94" i="15" s="1"/>
  <c r="AE95" i="15" s="1"/>
  <c r="AC89" i="15"/>
  <c r="AD89" i="15" s="1"/>
  <c r="AE92" i="15" s="1"/>
  <c r="O89" i="15"/>
  <c r="P89" i="15" s="1"/>
  <c r="AE90" i="15" s="1"/>
  <c r="AE93" i="15" s="1"/>
  <c r="A98" i="15" s="1"/>
  <c r="AC84" i="15"/>
  <c r="AD84" i="15" s="1"/>
  <c r="AE87" i="15" s="1"/>
  <c r="O84" i="15"/>
  <c r="P84" i="15" s="1"/>
  <c r="AE85" i="15" s="1"/>
  <c r="AC79" i="15"/>
  <c r="AD79" i="15" s="1"/>
  <c r="AE82" i="15" s="1"/>
  <c r="O79" i="15"/>
  <c r="P79" i="15" s="1"/>
  <c r="AE80" i="15" s="1"/>
  <c r="AC74" i="15"/>
  <c r="AD74" i="15" s="1"/>
  <c r="AE77" i="15" s="1"/>
  <c r="O74" i="15"/>
  <c r="P74" i="15" s="1"/>
  <c r="AE75" i="15" s="1"/>
  <c r="AC69" i="15"/>
  <c r="AD69" i="15" s="1"/>
  <c r="AE72" i="15" s="1"/>
  <c r="O69" i="15"/>
  <c r="P69" i="15" s="1"/>
  <c r="AE70" i="15" s="1"/>
  <c r="AC64" i="15"/>
  <c r="AD64" i="15" s="1"/>
  <c r="AE67" i="15" s="1"/>
  <c r="O64" i="15"/>
  <c r="P64" i="15" s="1"/>
  <c r="AE65" i="15" s="1"/>
  <c r="AC59" i="15"/>
  <c r="AD59" i="15" s="1"/>
  <c r="AE62" i="15" s="1"/>
  <c r="O59" i="15"/>
  <c r="P59" i="15" s="1"/>
  <c r="AE60" i="15" s="1"/>
  <c r="AC54" i="15"/>
  <c r="AD54" i="15" s="1"/>
  <c r="AE57" i="15" s="1"/>
  <c r="O54" i="15"/>
  <c r="P54" i="15" s="1"/>
  <c r="AE55" i="15" s="1"/>
  <c r="AC49" i="15"/>
  <c r="AD49" i="15" s="1"/>
  <c r="AE52" i="15" s="1"/>
  <c r="O49" i="15"/>
  <c r="P49" i="15" s="1"/>
  <c r="AE50" i="15" s="1"/>
  <c r="AE53" i="15" s="1"/>
  <c r="A58" i="15" s="1"/>
  <c r="AC44" i="15"/>
  <c r="AD44" i="15" s="1"/>
  <c r="AE47" i="15" s="1"/>
  <c r="O44" i="15"/>
  <c r="P44" i="15" s="1"/>
  <c r="AE45" i="15" s="1"/>
  <c r="AC39" i="15"/>
  <c r="AD39" i="15" s="1"/>
  <c r="AE42" i="15" s="1"/>
  <c r="O39" i="15"/>
  <c r="P39" i="15" s="1"/>
  <c r="AE40" i="15" s="1"/>
  <c r="AC34" i="15"/>
  <c r="AD34" i="15" s="1"/>
  <c r="AE37" i="15" s="1"/>
  <c r="O34" i="15"/>
  <c r="P34" i="15" s="1"/>
  <c r="AE35" i="15" s="1"/>
  <c r="AC29" i="15"/>
  <c r="AD29" i="15" s="1"/>
  <c r="AE32" i="15" s="1"/>
  <c r="O29" i="15"/>
  <c r="P29" i="15" s="1"/>
  <c r="AE30" i="15" s="1"/>
  <c r="AC24" i="15"/>
  <c r="AD24" i="15" s="1"/>
  <c r="AE27" i="15" s="1"/>
  <c r="O24" i="15"/>
  <c r="P24" i="15" s="1"/>
  <c r="AE25" i="15" s="1"/>
  <c r="AC19" i="15"/>
  <c r="AD19" i="15" s="1"/>
  <c r="AE22" i="15" s="1"/>
  <c r="O19" i="15"/>
  <c r="P19" i="15" s="1"/>
  <c r="AE20" i="15" s="1"/>
  <c r="AC14" i="15"/>
  <c r="AD14" i="15" s="1"/>
  <c r="AE17" i="15" s="1"/>
  <c r="O14" i="15"/>
  <c r="P14" i="15" s="1"/>
  <c r="AE15" i="15" s="1"/>
  <c r="AC9" i="15"/>
  <c r="AD9" i="15" s="1"/>
  <c r="AE12" i="15" s="1"/>
  <c r="O9" i="15"/>
  <c r="AC4" i="15"/>
  <c r="O4" i="15"/>
  <c r="P4" i="15" s="1"/>
  <c r="AE5" i="15" s="1"/>
  <c r="AC264" i="14"/>
  <c r="AD264" i="14" s="1"/>
  <c r="AE267" i="14" s="1"/>
  <c r="O264" i="14"/>
  <c r="P264" i="14" s="1"/>
  <c r="AE265" i="14" s="1"/>
  <c r="AE268" i="14" s="1"/>
  <c r="AC259" i="14"/>
  <c r="AD259" i="14" s="1"/>
  <c r="AE262" i="14" s="1"/>
  <c r="O259" i="14"/>
  <c r="P259" i="14" s="1"/>
  <c r="AE260" i="14" s="1"/>
  <c r="AE263" i="14" s="1"/>
  <c r="A268" i="14" s="1"/>
  <c r="AC254" i="14"/>
  <c r="AD254" i="14" s="1"/>
  <c r="AE257" i="14" s="1"/>
  <c r="O254" i="14"/>
  <c r="P254" i="14" s="1"/>
  <c r="AE255" i="14" s="1"/>
  <c r="AC249" i="14"/>
  <c r="AD249" i="14" s="1"/>
  <c r="AE252" i="14" s="1"/>
  <c r="O249" i="14"/>
  <c r="P249" i="14" s="1"/>
  <c r="AE250" i="14" s="1"/>
  <c r="AE253" i="14" s="1"/>
  <c r="A258" i="14" s="1"/>
  <c r="AC244" i="14"/>
  <c r="AD244" i="14" s="1"/>
  <c r="AE247" i="14" s="1"/>
  <c r="O244" i="14"/>
  <c r="P244" i="14" s="1"/>
  <c r="AE245" i="14" s="1"/>
  <c r="AE248" i="14" s="1"/>
  <c r="A253" i="14" s="1"/>
  <c r="AC239" i="14"/>
  <c r="AD239" i="14" s="1"/>
  <c r="AE242" i="14" s="1"/>
  <c r="O239" i="14"/>
  <c r="P239" i="14" s="1"/>
  <c r="AE240" i="14" s="1"/>
  <c r="AE243" i="14" s="1"/>
  <c r="A248" i="14" s="1"/>
  <c r="AC234" i="14"/>
  <c r="AD234" i="14" s="1"/>
  <c r="AE237" i="14" s="1"/>
  <c r="O234" i="14"/>
  <c r="P234" i="14" s="1"/>
  <c r="AE235" i="14" s="1"/>
  <c r="AE238" i="14" s="1"/>
  <c r="A243" i="14" s="1"/>
  <c r="AC229" i="14"/>
  <c r="AD229" i="14" s="1"/>
  <c r="AE232" i="14" s="1"/>
  <c r="O229" i="14"/>
  <c r="P229" i="14" s="1"/>
  <c r="AE230" i="14" s="1"/>
  <c r="AC224" i="14"/>
  <c r="AD224" i="14" s="1"/>
  <c r="AE227" i="14" s="1"/>
  <c r="O224" i="14"/>
  <c r="P224" i="14" s="1"/>
  <c r="AE225" i="14" s="1"/>
  <c r="AE228" i="14" s="1"/>
  <c r="A233" i="14" s="1"/>
  <c r="AC219" i="14"/>
  <c r="AD219" i="14" s="1"/>
  <c r="AE222" i="14" s="1"/>
  <c r="O219" i="14"/>
  <c r="P219" i="14" s="1"/>
  <c r="AE220" i="14" s="1"/>
  <c r="AE223" i="14" s="1"/>
  <c r="A228" i="14" s="1"/>
  <c r="AC214" i="14"/>
  <c r="AD214" i="14" s="1"/>
  <c r="AE217" i="14" s="1"/>
  <c r="O214" i="14"/>
  <c r="P214" i="14" s="1"/>
  <c r="AE215" i="14" s="1"/>
  <c r="AC209" i="14"/>
  <c r="AD209" i="14" s="1"/>
  <c r="AE212" i="14" s="1"/>
  <c r="O209" i="14"/>
  <c r="P209" i="14" s="1"/>
  <c r="AE210" i="14" s="1"/>
  <c r="AE213" i="14" s="1"/>
  <c r="A218" i="14" s="1"/>
  <c r="AC204" i="14"/>
  <c r="AD204" i="14" s="1"/>
  <c r="AE207" i="14" s="1"/>
  <c r="O204" i="14"/>
  <c r="P204" i="14" s="1"/>
  <c r="AE205" i="14" s="1"/>
  <c r="AE208" i="14" s="1"/>
  <c r="A213" i="14" s="1"/>
  <c r="AC199" i="14"/>
  <c r="AD199" i="14" s="1"/>
  <c r="AE202" i="14" s="1"/>
  <c r="O199" i="14"/>
  <c r="P199" i="14" s="1"/>
  <c r="AE200" i="14" s="1"/>
  <c r="AE203" i="14" s="1"/>
  <c r="A208" i="14" s="1"/>
  <c r="AC194" i="14"/>
  <c r="AD194" i="14" s="1"/>
  <c r="AE197" i="14" s="1"/>
  <c r="O194" i="14"/>
  <c r="P194" i="14" s="1"/>
  <c r="AE195" i="14" s="1"/>
  <c r="AE198" i="14" s="1"/>
  <c r="A203" i="14" s="1"/>
  <c r="AC189" i="14"/>
  <c r="AD189" i="14" s="1"/>
  <c r="AE192" i="14" s="1"/>
  <c r="O189" i="14"/>
  <c r="P189" i="14" s="1"/>
  <c r="AE190" i="14" s="1"/>
  <c r="AC184" i="14"/>
  <c r="AD184" i="14" s="1"/>
  <c r="AE187" i="14" s="1"/>
  <c r="O184" i="14"/>
  <c r="P184" i="14" s="1"/>
  <c r="AE185" i="14" s="1"/>
  <c r="AE188" i="14" s="1"/>
  <c r="A193" i="14" s="1"/>
  <c r="AC179" i="14"/>
  <c r="AD179" i="14" s="1"/>
  <c r="AE182" i="14" s="1"/>
  <c r="O179" i="14"/>
  <c r="P179" i="14" s="1"/>
  <c r="AE180" i="14" s="1"/>
  <c r="AE183" i="14" s="1"/>
  <c r="A188" i="14" s="1"/>
  <c r="AC174" i="14"/>
  <c r="AD174" i="14" s="1"/>
  <c r="AE177" i="14" s="1"/>
  <c r="O174" i="14"/>
  <c r="P174" i="14" s="1"/>
  <c r="AE175" i="14" s="1"/>
  <c r="AC169" i="14"/>
  <c r="AD169" i="14" s="1"/>
  <c r="AE172" i="14" s="1"/>
  <c r="O169" i="14"/>
  <c r="P169" i="14" s="1"/>
  <c r="AE170" i="14" s="1"/>
  <c r="AE173" i="14" s="1"/>
  <c r="A178" i="14" s="1"/>
  <c r="AC164" i="14"/>
  <c r="AD164" i="14" s="1"/>
  <c r="AE167" i="14" s="1"/>
  <c r="O164" i="14"/>
  <c r="P164" i="14" s="1"/>
  <c r="AE165" i="14" s="1"/>
  <c r="AE168" i="14" s="1"/>
  <c r="A173" i="14" s="1"/>
  <c r="AC159" i="14"/>
  <c r="AD159" i="14" s="1"/>
  <c r="AE162" i="14" s="1"/>
  <c r="O159" i="14"/>
  <c r="P159" i="14" s="1"/>
  <c r="AE160" i="14" s="1"/>
  <c r="AE163" i="14" s="1"/>
  <c r="A168" i="14" s="1"/>
  <c r="AC154" i="14"/>
  <c r="AD154" i="14" s="1"/>
  <c r="AE157" i="14" s="1"/>
  <c r="O154" i="14"/>
  <c r="P154" i="14" s="1"/>
  <c r="AE155" i="14" s="1"/>
  <c r="AE158" i="14" s="1"/>
  <c r="A163" i="14" s="1"/>
  <c r="AC149" i="14"/>
  <c r="AD149" i="14" s="1"/>
  <c r="AE152" i="14" s="1"/>
  <c r="O149" i="14"/>
  <c r="P149" i="14" s="1"/>
  <c r="AE150" i="14" s="1"/>
  <c r="AC144" i="14"/>
  <c r="AD144" i="14" s="1"/>
  <c r="AE147" i="14" s="1"/>
  <c r="O144" i="14"/>
  <c r="P144" i="14" s="1"/>
  <c r="AE145" i="14" s="1"/>
  <c r="AE148" i="14" s="1"/>
  <c r="A153" i="14" s="1"/>
  <c r="AC139" i="14"/>
  <c r="AD139" i="14" s="1"/>
  <c r="AE142" i="14" s="1"/>
  <c r="O139" i="14"/>
  <c r="P139" i="14" s="1"/>
  <c r="AE140" i="14" s="1"/>
  <c r="AE143" i="14" s="1"/>
  <c r="A148" i="14" s="1"/>
  <c r="AC134" i="14"/>
  <c r="AD134" i="14" s="1"/>
  <c r="AE137" i="14" s="1"/>
  <c r="O134" i="14"/>
  <c r="P134" i="14" s="1"/>
  <c r="AE135" i="14" s="1"/>
  <c r="AC129" i="14"/>
  <c r="AD129" i="14" s="1"/>
  <c r="AE132" i="14" s="1"/>
  <c r="O129" i="14"/>
  <c r="P129" i="14" s="1"/>
  <c r="AE130" i="14" s="1"/>
  <c r="AE133" i="14" s="1"/>
  <c r="A138" i="14" s="1"/>
  <c r="AC124" i="14"/>
  <c r="AD124" i="14" s="1"/>
  <c r="AE127" i="14" s="1"/>
  <c r="O124" i="14"/>
  <c r="P124" i="14" s="1"/>
  <c r="AE125" i="14" s="1"/>
  <c r="AE128" i="14" s="1"/>
  <c r="A133" i="14" s="1"/>
  <c r="AC119" i="14"/>
  <c r="AD119" i="14" s="1"/>
  <c r="AE122" i="14" s="1"/>
  <c r="O119" i="14"/>
  <c r="P119" i="14" s="1"/>
  <c r="AE120" i="14" s="1"/>
  <c r="AE123" i="14" s="1"/>
  <c r="A128" i="14" s="1"/>
  <c r="AC114" i="14"/>
  <c r="AD114" i="14" s="1"/>
  <c r="AE117" i="14" s="1"/>
  <c r="O114" i="14"/>
  <c r="P114" i="14" s="1"/>
  <c r="AE115" i="14" s="1"/>
  <c r="AE118" i="14" s="1"/>
  <c r="A123" i="14" s="1"/>
  <c r="AC109" i="14"/>
  <c r="AD109" i="14" s="1"/>
  <c r="AE112" i="14" s="1"/>
  <c r="O109" i="14"/>
  <c r="P109" i="14" s="1"/>
  <c r="AE110" i="14" s="1"/>
  <c r="AC104" i="14"/>
  <c r="AD104" i="14" s="1"/>
  <c r="AE107" i="14" s="1"/>
  <c r="O104" i="14"/>
  <c r="P104" i="14" s="1"/>
  <c r="AE105" i="14" s="1"/>
  <c r="AE108" i="14" s="1"/>
  <c r="A113" i="14" s="1"/>
  <c r="AC99" i="14"/>
  <c r="AD99" i="14" s="1"/>
  <c r="AE102" i="14" s="1"/>
  <c r="O99" i="14"/>
  <c r="P99" i="14" s="1"/>
  <c r="AE100" i="14" s="1"/>
  <c r="AE103" i="14" s="1"/>
  <c r="A108" i="14" s="1"/>
  <c r="AC94" i="14"/>
  <c r="AD94" i="14" s="1"/>
  <c r="AE97" i="14" s="1"/>
  <c r="O94" i="14"/>
  <c r="P94" i="14" s="1"/>
  <c r="AE95" i="14" s="1"/>
  <c r="AC89" i="14"/>
  <c r="AD89" i="14" s="1"/>
  <c r="AE92" i="14" s="1"/>
  <c r="O89" i="14"/>
  <c r="P89" i="14" s="1"/>
  <c r="AE90" i="14" s="1"/>
  <c r="AE93" i="14" s="1"/>
  <c r="A98" i="14" s="1"/>
  <c r="AC84" i="14"/>
  <c r="AD84" i="14" s="1"/>
  <c r="AE87" i="14" s="1"/>
  <c r="O84" i="14"/>
  <c r="P84" i="14" s="1"/>
  <c r="AE85" i="14" s="1"/>
  <c r="AE88" i="14" s="1"/>
  <c r="A93" i="14" s="1"/>
  <c r="AC79" i="14"/>
  <c r="AD79" i="14" s="1"/>
  <c r="AE82" i="14" s="1"/>
  <c r="O79" i="14"/>
  <c r="P79" i="14" s="1"/>
  <c r="AE80" i="14" s="1"/>
  <c r="AE83" i="14" s="1"/>
  <c r="A88" i="14" s="1"/>
  <c r="AC74" i="14"/>
  <c r="AD74" i="14" s="1"/>
  <c r="AE77" i="14" s="1"/>
  <c r="O74" i="14"/>
  <c r="P74" i="14" s="1"/>
  <c r="AE75" i="14" s="1"/>
  <c r="AE78" i="14" s="1"/>
  <c r="A83" i="14" s="1"/>
  <c r="AC69" i="14"/>
  <c r="AD69" i="14" s="1"/>
  <c r="AE72" i="14" s="1"/>
  <c r="O69" i="14"/>
  <c r="P69" i="14" s="1"/>
  <c r="AE70" i="14" s="1"/>
  <c r="AC64" i="14"/>
  <c r="AD64" i="14" s="1"/>
  <c r="AE67" i="14" s="1"/>
  <c r="O64" i="14"/>
  <c r="P64" i="14" s="1"/>
  <c r="AE65" i="14" s="1"/>
  <c r="AE68" i="14" s="1"/>
  <c r="A73" i="14" s="1"/>
  <c r="AC59" i="14"/>
  <c r="AD59" i="14" s="1"/>
  <c r="AE62" i="14" s="1"/>
  <c r="O59" i="14"/>
  <c r="P59" i="14" s="1"/>
  <c r="AE60" i="14" s="1"/>
  <c r="AE63" i="14" s="1"/>
  <c r="A68" i="14" s="1"/>
  <c r="AC54" i="14"/>
  <c r="AD54" i="14" s="1"/>
  <c r="AE57" i="14" s="1"/>
  <c r="O54" i="14"/>
  <c r="P54" i="14" s="1"/>
  <c r="AE55" i="14" s="1"/>
  <c r="AC49" i="14"/>
  <c r="AD49" i="14" s="1"/>
  <c r="AE52" i="14" s="1"/>
  <c r="O49" i="14"/>
  <c r="P49" i="14" s="1"/>
  <c r="AE50" i="14" s="1"/>
  <c r="AE53" i="14" s="1"/>
  <c r="A58" i="14" s="1"/>
  <c r="AC44" i="14"/>
  <c r="AD44" i="14" s="1"/>
  <c r="AE47" i="14" s="1"/>
  <c r="O44" i="14"/>
  <c r="P44" i="14" s="1"/>
  <c r="AE45" i="14" s="1"/>
  <c r="AE48" i="14" s="1"/>
  <c r="A53" i="14" s="1"/>
  <c r="AC39" i="14"/>
  <c r="AD39" i="14" s="1"/>
  <c r="AE42" i="14" s="1"/>
  <c r="O39" i="14"/>
  <c r="P39" i="14" s="1"/>
  <c r="AE40" i="14" s="1"/>
  <c r="AE43" i="14" s="1"/>
  <c r="A48" i="14" s="1"/>
  <c r="AC34" i="14"/>
  <c r="AD34" i="14" s="1"/>
  <c r="AE37" i="14" s="1"/>
  <c r="O34" i="14"/>
  <c r="P34" i="14" s="1"/>
  <c r="AE35" i="14" s="1"/>
  <c r="AE38" i="14" s="1"/>
  <c r="A43" i="14" s="1"/>
  <c r="AC29" i="14"/>
  <c r="AD29" i="14" s="1"/>
  <c r="AE32" i="14" s="1"/>
  <c r="O29" i="14"/>
  <c r="P29" i="14" s="1"/>
  <c r="AE30" i="14" s="1"/>
  <c r="AC24" i="14"/>
  <c r="AD24" i="14" s="1"/>
  <c r="AE27" i="14" s="1"/>
  <c r="O24" i="14"/>
  <c r="P24" i="14" s="1"/>
  <c r="AE25" i="14" s="1"/>
  <c r="AE28" i="14" s="1"/>
  <c r="A33" i="14" s="1"/>
  <c r="AC19" i="14"/>
  <c r="AD19" i="14" s="1"/>
  <c r="AE22" i="14" s="1"/>
  <c r="O19" i="14"/>
  <c r="P19" i="14" s="1"/>
  <c r="AE20" i="14" s="1"/>
  <c r="AE23" i="14" s="1"/>
  <c r="A28" i="14" s="1"/>
  <c r="AC14" i="14"/>
  <c r="AD14" i="14" s="1"/>
  <c r="AE17" i="14" s="1"/>
  <c r="O14" i="14"/>
  <c r="P14" i="14" s="1"/>
  <c r="AE15" i="14" s="1"/>
  <c r="AC9" i="14"/>
  <c r="AD9" i="14" s="1"/>
  <c r="AE12" i="14" s="1"/>
  <c r="O9" i="14"/>
  <c r="AC4" i="14"/>
  <c r="P4" i="14"/>
  <c r="AE5" i="14" s="1"/>
  <c r="O4" i="14"/>
  <c r="AC264" i="13"/>
  <c r="AD264" i="13" s="1"/>
  <c r="AE267" i="13" s="1"/>
  <c r="O264" i="13"/>
  <c r="P264" i="13" s="1"/>
  <c r="AE265" i="13" s="1"/>
  <c r="AC259" i="13"/>
  <c r="AD259" i="13" s="1"/>
  <c r="AE262" i="13" s="1"/>
  <c r="O259" i="13"/>
  <c r="P259" i="13" s="1"/>
  <c r="AE260" i="13" s="1"/>
  <c r="AC254" i="13"/>
  <c r="AD254" i="13" s="1"/>
  <c r="AE257" i="13" s="1"/>
  <c r="O254" i="13"/>
  <c r="P254" i="13" s="1"/>
  <c r="AE255" i="13" s="1"/>
  <c r="AC249" i="13"/>
  <c r="AD249" i="13" s="1"/>
  <c r="AE252" i="13" s="1"/>
  <c r="O249" i="13"/>
  <c r="P249" i="13" s="1"/>
  <c r="AE250" i="13" s="1"/>
  <c r="AC244" i="13"/>
  <c r="AD244" i="13" s="1"/>
  <c r="AE247" i="13" s="1"/>
  <c r="O244" i="13"/>
  <c r="P244" i="13" s="1"/>
  <c r="AE245" i="13" s="1"/>
  <c r="AC239" i="13"/>
  <c r="AD239" i="13" s="1"/>
  <c r="AE242" i="13" s="1"/>
  <c r="O239" i="13"/>
  <c r="P239" i="13" s="1"/>
  <c r="AE240" i="13" s="1"/>
  <c r="AC234" i="13"/>
  <c r="AD234" i="13" s="1"/>
  <c r="AE237" i="13" s="1"/>
  <c r="O234" i="13"/>
  <c r="P234" i="13" s="1"/>
  <c r="AE235" i="13" s="1"/>
  <c r="AC229" i="13"/>
  <c r="AD229" i="13" s="1"/>
  <c r="AE232" i="13" s="1"/>
  <c r="O229" i="13"/>
  <c r="P229" i="13" s="1"/>
  <c r="AE230" i="13" s="1"/>
  <c r="AC224" i="13"/>
  <c r="AD224" i="13" s="1"/>
  <c r="AE227" i="13" s="1"/>
  <c r="O224" i="13"/>
  <c r="P224" i="13" s="1"/>
  <c r="AE225" i="13" s="1"/>
  <c r="AC219" i="13"/>
  <c r="AD219" i="13" s="1"/>
  <c r="AE222" i="13" s="1"/>
  <c r="O219" i="13"/>
  <c r="P219" i="13" s="1"/>
  <c r="AE220" i="13" s="1"/>
  <c r="AC214" i="13"/>
  <c r="AD214" i="13" s="1"/>
  <c r="AE217" i="13" s="1"/>
  <c r="O214" i="13"/>
  <c r="P214" i="13" s="1"/>
  <c r="AE215" i="13" s="1"/>
  <c r="AC209" i="13"/>
  <c r="AD209" i="13" s="1"/>
  <c r="AE212" i="13" s="1"/>
  <c r="O209" i="13"/>
  <c r="P209" i="13" s="1"/>
  <c r="AE210" i="13" s="1"/>
  <c r="AC204" i="13"/>
  <c r="AD204" i="13" s="1"/>
  <c r="AE207" i="13" s="1"/>
  <c r="O204" i="13"/>
  <c r="P204" i="13" s="1"/>
  <c r="AE205" i="13" s="1"/>
  <c r="AC199" i="13"/>
  <c r="AD199" i="13" s="1"/>
  <c r="AE202" i="13" s="1"/>
  <c r="O199" i="13"/>
  <c r="P199" i="13" s="1"/>
  <c r="AE200" i="13" s="1"/>
  <c r="AE203" i="13" s="1"/>
  <c r="A208" i="13" s="1"/>
  <c r="AC194" i="13"/>
  <c r="AD194" i="13" s="1"/>
  <c r="AE197" i="13" s="1"/>
  <c r="O194" i="13"/>
  <c r="P194" i="13" s="1"/>
  <c r="AE195" i="13" s="1"/>
  <c r="AC189" i="13"/>
  <c r="AD189" i="13" s="1"/>
  <c r="AE192" i="13" s="1"/>
  <c r="O189" i="13"/>
  <c r="P189" i="13" s="1"/>
  <c r="AE190" i="13" s="1"/>
  <c r="AC184" i="13"/>
  <c r="AD184" i="13" s="1"/>
  <c r="AE187" i="13" s="1"/>
  <c r="O184" i="13"/>
  <c r="P184" i="13" s="1"/>
  <c r="AE185" i="13" s="1"/>
  <c r="AC179" i="13"/>
  <c r="AD179" i="13" s="1"/>
  <c r="AE182" i="13" s="1"/>
  <c r="O179" i="13"/>
  <c r="P179" i="13" s="1"/>
  <c r="AE180" i="13" s="1"/>
  <c r="AC174" i="13"/>
  <c r="AD174" i="13" s="1"/>
  <c r="AE177" i="13" s="1"/>
  <c r="O174" i="13"/>
  <c r="P174" i="13" s="1"/>
  <c r="AE175" i="13" s="1"/>
  <c r="AC169" i="13"/>
  <c r="AD169" i="13" s="1"/>
  <c r="AE172" i="13" s="1"/>
  <c r="O169" i="13"/>
  <c r="P169" i="13" s="1"/>
  <c r="AE170" i="13" s="1"/>
  <c r="AC164" i="13"/>
  <c r="AD164" i="13" s="1"/>
  <c r="AE167" i="13" s="1"/>
  <c r="O164" i="13"/>
  <c r="P164" i="13" s="1"/>
  <c r="AE165" i="13" s="1"/>
  <c r="AC159" i="13"/>
  <c r="AD159" i="13" s="1"/>
  <c r="AE162" i="13" s="1"/>
  <c r="O159" i="13"/>
  <c r="P159" i="13" s="1"/>
  <c r="AE160" i="13" s="1"/>
  <c r="AE163" i="13" s="1"/>
  <c r="A168" i="13" s="1"/>
  <c r="AC154" i="13"/>
  <c r="AD154" i="13" s="1"/>
  <c r="AE157" i="13" s="1"/>
  <c r="O154" i="13"/>
  <c r="P154" i="13" s="1"/>
  <c r="AE155" i="13" s="1"/>
  <c r="AC149" i="13"/>
  <c r="AD149" i="13" s="1"/>
  <c r="AE152" i="13" s="1"/>
  <c r="O149" i="13"/>
  <c r="P149" i="13" s="1"/>
  <c r="AE150" i="13" s="1"/>
  <c r="AC144" i="13"/>
  <c r="AD144" i="13" s="1"/>
  <c r="AE147" i="13" s="1"/>
  <c r="O144" i="13"/>
  <c r="P144" i="13" s="1"/>
  <c r="AE145" i="13" s="1"/>
  <c r="AC139" i="13"/>
  <c r="AD139" i="13" s="1"/>
  <c r="AE142" i="13" s="1"/>
  <c r="O139" i="13"/>
  <c r="P139" i="13" s="1"/>
  <c r="AE140" i="13" s="1"/>
  <c r="AC134" i="13"/>
  <c r="AD134" i="13" s="1"/>
  <c r="AE137" i="13" s="1"/>
  <c r="O134" i="13"/>
  <c r="P134" i="13" s="1"/>
  <c r="AE135" i="13" s="1"/>
  <c r="AC129" i="13"/>
  <c r="AD129" i="13" s="1"/>
  <c r="AE132" i="13" s="1"/>
  <c r="O129" i="13"/>
  <c r="P129" i="13" s="1"/>
  <c r="AE130" i="13" s="1"/>
  <c r="AC124" i="13"/>
  <c r="AD124" i="13" s="1"/>
  <c r="AE127" i="13" s="1"/>
  <c r="O124" i="13"/>
  <c r="P124" i="13" s="1"/>
  <c r="AE125" i="13" s="1"/>
  <c r="AC119" i="13"/>
  <c r="AD119" i="13" s="1"/>
  <c r="AE122" i="13" s="1"/>
  <c r="O119" i="13"/>
  <c r="P119" i="13" s="1"/>
  <c r="AE120" i="13" s="1"/>
  <c r="AE123" i="13" s="1"/>
  <c r="A128" i="13" s="1"/>
  <c r="AC114" i="13"/>
  <c r="AD114" i="13" s="1"/>
  <c r="AE117" i="13" s="1"/>
  <c r="O114" i="13"/>
  <c r="P114" i="13" s="1"/>
  <c r="AE115" i="13" s="1"/>
  <c r="AC109" i="13"/>
  <c r="AD109" i="13" s="1"/>
  <c r="AE112" i="13" s="1"/>
  <c r="O109" i="13"/>
  <c r="P109" i="13" s="1"/>
  <c r="AE110" i="13" s="1"/>
  <c r="AC104" i="13"/>
  <c r="AD104" i="13" s="1"/>
  <c r="AE107" i="13" s="1"/>
  <c r="O104" i="13"/>
  <c r="P104" i="13" s="1"/>
  <c r="AE105" i="13" s="1"/>
  <c r="AC99" i="13"/>
  <c r="AD99" i="13" s="1"/>
  <c r="AE102" i="13" s="1"/>
  <c r="O99" i="13"/>
  <c r="P99" i="13" s="1"/>
  <c r="AE100" i="13" s="1"/>
  <c r="AC94" i="13"/>
  <c r="AD94" i="13" s="1"/>
  <c r="AE97" i="13" s="1"/>
  <c r="O94" i="13"/>
  <c r="P94" i="13" s="1"/>
  <c r="AE95" i="13" s="1"/>
  <c r="AC89" i="13"/>
  <c r="AD89" i="13" s="1"/>
  <c r="AE92" i="13" s="1"/>
  <c r="O89" i="13"/>
  <c r="P89" i="13" s="1"/>
  <c r="AE90" i="13" s="1"/>
  <c r="AC84" i="13"/>
  <c r="AD84" i="13" s="1"/>
  <c r="AE87" i="13" s="1"/>
  <c r="O84" i="13"/>
  <c r="P84" i="13" s="1"/>
  <c r="AE85" i="13" s="1"/>
  <c r="AC79" i="13"/>
  <c r="AD79" i="13" s="1"/>
  <c r="AE82" i="13" s="1"/>
  <c r="O79" i="13"/>
  <c r="P79" i="13" s="1"/>
  <c r="AE80" i="13" s="1"/>
  <c r="AE83" i="13" s="1"/>
  <c r="A88" i="13" s="1"/>
  <c r="AC74" i="13"/>
  <c r="AD74" i="13" s="1"/>
  <c r="AE77" i="13" s="1"/>
  <c r="O74" i="13"/>
  <c r="P74" i="13" s="1"/>
  <c r="AE75" i="13" s="1"/>
  <c r="AC69" i="13"/>
  <c r="AD69" i="13" s="1"/>
  <c r="AE72" i="13" s="1"/>
  <c r="O69" i="13"/>
  <c r="P69" i="13" s="1"/>
  <c r="AE70" i="13" s="1"/>
  <c r="AC64" i="13"/>
  <c r="AD64" i="13" s="1"/>
  <c r="AE67" i="13" s="1"/>
  <c r="O64" i="13"/>
  <c r="P64" i="13" s="1"/>
  <c r="AE65" i="13" s="1"/>
  <c r="AC59" i="13"/>
  <c r="AD59" i="13" s="1"/>
  <c r="AE62" i="13" s="1"/>
  <c r="O59" i="13"/>
  <c r="P59" i="13" s="1"/>
  <c r="AE60" i="13" s="1"/>
  <c r="AC54" i="13"/>
  <c r="AD54" i="13" s="1"/>
  <c r="AE57" i="13" s="1"/>
  <c r="O54" i="13"/>
  <c r="P54" i="13" s="1"/>
  <c r="AE55" i="13" s="1"/>
  <c r="AC49" i="13"/>
  <c r="AD49" i="13" s="1"/>
  <c r="AE52" i="13" s="1"/>
  <c r="O49" i="13"/>
  <c r="P49" i="13" s="1"/>
  <c r="AE50" i="13" s="1"/>
  <c r="AC44" i="13"/>
  <c r="AD44" i="13" s="1"/>
  <c r="AE47" i="13" s="1"/>
  <c r="O44" i="13"/>
  <c r="P44" i="13" s="1"/>
  <c r="AE45" i="13" s="1"/>
  <c r="AC39" i="13"/>
  <c r="AD39" i="13" s="1"/>
  <c r="AE42" i="13" s="1"/>
  <c r="O39" i="13"/>
  <c r="P39" i="13" s="1"/>
  <c r="AE40" i="13" s="1"/>
  <c r="AE43" i="13" s="1"/>
  <c r="A48" i="13" s="1"/>
  <c r="AC34" i="13"/>
  <c r="AD34" i="13" s="1"/>
  <c r="AE37" i="13" s="1"/>
  <c r="O34" i="13"/>
  <c r="P34" i="13" s="1"/>
  <c r="AE35" i="13" s="1"/>
  <c r="AC29" i="13"/>
  <c r="AD29" i="13" s="1"/>
  <c r="AE32" i="13" s="1"/>
  <c r="O29" i="13"/>
  <c r="P29" i="13" s="1"/>
  <c r="AE30" i="13" s="1"/>
  <c r="AC24" i="13"/>
  <c r="AD24" i="13" s="1"/>
  <c r="AE27" i="13" s="1"/>
  <c r="O24" i="13"/>
  <c r="P24" i="13" s="1"/>
  <c r="AE25" i="13" s="1"/>
  <c r="AC19" i="13"/>
  <c r="AD19" i="13" s="1"/>
  <c r="AE22" i="13" s="1"/>
  <c r="O19" i="13"/>
  <c r="P19" i="13" s="1"/>
  <c r="AE20" i="13" s="1"/>
  <c r="AC14" i="13"/>
  <c r="AD14" i="13" s="1"/>
  <c r="AE17" i="13" s="1"/>
  <c r="O14" i="13"/>
  <c r="P14" i="13" s="1"/>
  <c r="AE15" i="13" s="1"/>
  <c r="AC9" i="13"/>
  <c r="AD9" i="13" s="1"/>
  <c r="AE12" i="13" s="1"/>
  <c r="O9" i="13"/>
  <c r="AC4" i="13"/>
  <c r="O4" i="13"/>
  <c r="P4" i="13" s="1"/>
  <c r="AE5" i="13" s="1"/>
  <c r="AC264" i="12"/>
  <c r="AD264" i="12" s="1"/>
  <c r="AE267" i="12" s="1"/>
  <c r="O264" i="12"/>
  <c r="P264" i="12" s="1"/>
  <c r="AE265" i="12" s="1"/>
  <c r="AC259" i="12"/>
  <c r="AD259" i="12" s="1"/>
  <c r="AE262" i="12" s="1"/>
  <c r="O259" i="12"/>
  <c r="P259" i="12" s="1"/>
  <c r="AE260" i="12" s="1"/>
  <c r="AC254" i="12"/>
  <c r="AD254" i="12" s="1"/>
  <c r="AE257" i="12" s="1"/>
  <c r="O254" i="12"/>
  <c r="P254" i="12" s="1"/>
  <c r="AE255" i="12" s="1"/>
  <c r="AC249" i="12"/>
  <c r="AD249" i="12" s="1"/>
  <c r="AE252" i="12" s="1"/>
  <c r="O249" i="12"/>
  <c r="P249" i="12" s="1"/>
  <c r="AE250" i="12" s="1"/>
  <c r="AC244" i="12"/>
  <c r="AD244" i="12" s="1"/>
  <c r="AE247" i="12" s="1"/>
  <c r="O244" i="12"/>
  <c r="P244" i="12" s="1"/>
  <c r="AE245" i="12" s="1"/>
  <c r="AC239" i="12"/>
  <c r="AD239" i="12" s="1"/>
  <c r="AE242" i="12" s="1"/>
  <c r="O239" i="12"/>
  <c r="P239" i="12" s="1"/>
  <c r="AE240" i="12" s="1"/>
  <c r="AC234" i="12"/>
  <c r="AD234" i="12" s="1"/>
  <c r="AE237" i="12" s="1"/>
  <c r="O234" i="12"/>
  <c r="P234" i="12" s="1"/>
  <c r="AE235" i="12" s="1"/>
  <c r="AC229" i="12"/>
  <c r="AD229" i="12" s="1"/>
  <c r="AE232" i="12" s="1"/>
  <c r="O229" i="12"/>
  <c r="P229" i="12" s="1"/>
  <c r="AE230" i="12" s="1"/>
  <c r="AC224" i="12"/>
  <c r="AD224" i="12" s="1"/>
  <c r="AE227" i="12" s="1"/>
  <c r="O224" i="12"/>
  <c r="P224" i="12" s="1"/>
  <c r="AE225" i="12" s="1"/>
  <c r="AC219" i="12"/>
  <c r="AD219" i="12" s="1"/>
  <c r="AE222" i="12" s="1"/>
  <c r="O219" i="12"/>
  <c r="P219" i="12" s="1"/>
  <c r="AE220" i="12" s="1"/>
  <c r="AC214" i="12"/>
  <c r="AD214" i="12" s="1"/>
  <c r="AE217" i="12" s="1"/>
  <c r="O214" i="12"/>
  <c r="P214" i="12" s="1"/>
  <c r="AE215" i="12" s="1"/>
  <c r="AC209" i="12"/>
  <c r="AD209" i="12" s="1"/>
  <c r="AE212" i="12" s="1"/>
  <c r="O209" i="12"/>
  <c r="P209" i="12" s="1"/>
  <c r="AE210" i="12" s="1"/>
  <c r="AC204" i="12"/>
  <c r="AD204" i="12" s="1"/>
  <c r="AE207" i="12" s="1"/>
  <c r="O204" i="12"/>
  <c r="P204" i="12" s="1"/>
  <c r="AE205" i="12" s="1"/>
  <c r="AC199" i="12"/>
  <c r="AD199" i="12" s="1"/>
  <c r="AE202" i="12" s="1"/>
  <c r="O199" i="12"/>
  <c r="P199" i="12" s="1"/>
  <c r="AE200" i="12" s="1"/>
  <c r="AC194" i="12"/>
  <c r="AD194" i="12" s="1"/>
  <c r="AE197" i="12" s="1"/>
  <c r="O194" i="12"/>
  <c r="P194" i="12" s="1"/>
  <c r="AE195" i="12" s="1"/>
  <c r="AC189" i="12"/>
  <c r="AD189" i="12" s="1"/>
  <c r="AE192" i="12" s="1"/>
  <c r="O189" i="12"/>
  <c r="P189" i="12" s="1"/>
  <c r="AE190" i="12" s="1"/>
  <c r="AC184" i="12"/>
  <c r="AD184" i="12" s="1"/>
  <c r="AE187" i="12" s="1"/>
  <c r="O184" i="12"/>
  <c r="P184" i="12" s="1"/>
  <c r="AE185" i="12" s="1"/>
  <c r="AC179" i="12"/>
  <c r="AD179" i="12" s="1"/>
  <c r="AE182" i="12" s="1"/>
  <c r="O179" i="12"/>
  <c r="P179" i="12" s="1"/>
  <c r="AE180" i="12" s="1"/>
  <c r="AC174" i="12"/>
  <c r="AD174" i="12" s="1"/>
  <c r="AE177" i="12" s="1"/>
  <c r="O174" i="12"/>
  <c r="P174" i="12" s="1"/>
  <c r="AE175" i="12" s="1"/>
  <c r="AC169" i="12"/>
  <c r="AD169" i="12" s="1"/>
  <c r="AE172" i="12" s="1"/>
  <c r="O169" i="12"/>
  <c r="P169" i="12" s="1"/>
  <c r="AE170" i="12" s="1"/>
  <c r="AC164" i="12"/>
  <c r="AD164" i="12" s="1"/>
  <c r="AE167" i="12" s="1"/>
  <c r="O164" i="12"/>
  <c r="P164" i="12" s="1"/>
  <c r="AE165" i="12" s="1"/>
  <c r="AC159" i="12"/>
  <c r="AD159" i="12" s="1"/>
  <c r="AE162" i="12" s="1"/>
  <c r="O159" i="12"/>
  <c r="P159" i="12" s="1"/>
  <c r="AE160" i="12" s="1"/>
  <c r="AC154" i="12"/>
  <c r="AD154" i="12" s="1"/>
  <c r="AE157" i="12" s="1"/>
  <c r="O154" i="12"/>
  <c r="P154" i="12" s="1"/>
  <c r="AE155" i="12" s="1"/>
  <c r="AC149" i="12"/>
  <c r="AD149" i="12" s="1"/>
  <c r="AE152" i="12" s="1"/>
  <c r="O149" i="12"/>
  <c r="P149" i="12" s="1"/>
  <c r="AE150" i="12" s="1"/>
  <c r="AC144" i="12"/>
  <c r="AD144" i="12" s="1"/>
  <c r="AE147" i="12" s="1"/>
  <c r="O144" i="12"/>
  <c r="P144" i="12" s="1"/>
  <c r="AE145" i="12" s="1"/>
  <c r="AC139" i="12"/>
  <c r="AD139" i="12" s="1"/>
  <c r="AE142" i="12" s="1"/>
  <c r="O139" i="12"/>
  <c r="P139" i="12" s="1"/>
  <c r="AE140" i="12" s="1"/>
  <c r="AC134" i="12"/>
  <c r="AD134" i="12" s="1"/>
  <c r="AE137" i="12" s="1"/>
  <c r="O134" i="12"/>
  <c r="P134" i="12" s="1"/>
  <c r="AE135" i="12" s="1"/>
  <c r="AC129" i="12"/>
  <c r="AD129" i="12" s="1"/>
  <c r="AE132" i="12" s="1"/>
  <c r="O129" i="12"/>
  <c r="P129" i="12" s="1"/>
  <c r="AE130" i="12" s="1"/>
  <c r="AC124" i="12"/>
  <c r="AD124" i="12" s="1"/>
  <c r="AE127" i="12" s="1"/>
  <c r="O124" i="12"/>
  <c r="P124" i="12" s="1"/>
  <c r="AE125" i="12" s="1"/>
  <c r="AC119" i="12"/>
  <c r="AD119" i="12" s="1"/>
  <c r="AE122" i="12" s="1"/>
  <c r="O119" i="12"/>
  <c r="P119" i="12" s="1"/>
  <c r="AE120" i="12" s="1"/>
  <c r="AC114" i="12"/>
  <c r="AD114" i="12" s="1"/>
  <c r="AE117" i="12" s="1"/>
  <c r="O114" i="12"/>
  <c r="P114" i="12" s="1"/>
  <c r="AE115" i="12" s="1"/>
  <c r="AC109" i="12"/>
  <c r="AD109" i="12" s="1"/>
  <c r="AE112" i="12" s="1"/>
  <c r="O109" i="12"/>
  <c r="P109" i="12" s="1"/>
  <c r="AE110" i="12" s="1"/>
  <c r="AC104" i="12"/>
  <c r="AD104" i="12" s="1"/>
  <c r="AE107" i="12" s="1"/>
  <c r="O104" i="12"/>
  <c r="P104" i="12" s="1"/>
  <c r="AE105" i="12" s="1"/>
  <c r="AC99" i="12"/>
  <c r="AD99" i="12" s="1"/>
  <c r="AE102" i="12" s="1"/>
  <c r="O99" i="12"/>
  <c r="P99" i="12" s="1"/>
  <c r="AE100" i="12" s="1"/>
  <c r="AC94" i="12"/>
  <c r="AD94" i="12" s="1"/>
  <c r="AE97" i="12" s="1"/>
  <c r="O94" i="12"/>
  <c r="P94" i="12" s="1"/>
  <c r="AE95" i="12" s="1"/>
  <c r="AC89" i="12"/>
  <c r="AD89" i="12" s="1"/>
  <c r="AE92" i="12" s="1"/>
  <c r="O89" i="12"/>
  <c r="P89" i="12" s="1"/>
  <c r="AE90" i="12" s="1"/>
  <c r="AC84" i="12"/>
  <c r="AD84" i="12" s="1"/>
  <c r="AE87" i="12" s="1"/>
  <c r="O84" i="12"/>
  <c r="P84" i="12" s="1"/>
  <c r="AE85" i="12" s="1"/>
  <c r="AC79" i="12"/>
  <c r="AD79" i="12" s="1"/>
  <c r="AE82" i="12" s="1"/>
  <c r="O79" i="12"/>
  <c r="P79" i="12" s="1"/>
  <c r="AE80" i="12" s="1"/>
  <c r="AC74" i="12"/>
  <c r="AD74" i="12" s="1"/>
  <c r="AE77" i="12" s="1"/>
  <c r="O74" i="12"/>
  <c r="P74" i="12" s="1"/>
  <c r="AE75" i="12" s="1"/>
  <c r="AC69" i="12"/>
  <c r="AD69" i="12" s="1"/>
  <c r="AE72" i="12" s="1"/>
  <c r="O69" i="12"/>
  <c r="P69" i="12" s="1"/>
  <c r="AE70" i="12" s="1"/>
  <c r="AC64" i="12"/>
  <c r="AD64" i="12" s="1"/>
  <c r="AE67" i="12" s="1"/>
  <c r="O64" i="12"/>
  <c r="P64" i="12" s="1"/>
  <c r="AE65" i="12" s="1"/>
  <c r="AC59" i="12"/>
  <c r="AD59" i="12" s="1"/>
  <c r="AE62" i="12" s="1"/>
  <c r="O59" i="12"/>
  <c r="P59" i="12" s="1"/>
  <c r="AE60" i="12" s="1"/>
  <c r="AC54" i="12"/>
  <c r="AD54" i="12" s="1"/>
  <c r="AE57" i="12" s="1"/>
  <c r="O54" i="12"/>
  <c r="P54" i="12" s="1"/>
  <c r="AE55" i="12" s="1"/>
  <c r="AC49" i="12"/>
  <c r="AD49" i="12" s="1"/>
  <c r="AE52" i="12" s="1"/>
  <c r="O49" i="12"/>
  <c r="P49" i="12" s="1"/>
  <c r="AE50" i="12" s="1"/>
  <c r="AC44" i="12"/>
  <c r="AD44" i="12" s="1"/>
  <c r="AE47" i="12" s="1"/>
  <c r="O44" i="12"/>
  <c r="P44" i="12" s="1"/>
  <c r="AE45" i="12" s="1"/>
  <c r="AC39" i="12"/>
  <c r="AD39" i="12" s="1"/>
  <c r="AE42" i="12" s="1"/>
  <c r="O39" i="12"/>
  <c r="P39" i="12" s="1"/>
  <c r="AE40" i="12" s="1"/>
  <c r="AC34" i="12"/>
  <c r="AD34" i="12" s="1"/>
  <c r="AE37" i="12" s="1"/>
  <c r="O34" i="12"/>
  <c r="P34" i="12" s="1"/>
  <c r="AE35" i="12" s="1"/>
  <c r="AC29" i="12"/>
  <c r="AD29" i="12" s="1"/>
  <c r="AE32" i="12" s="1"/>
  <c r="O29" i="12"/>
  <c r="P29" i="12" s="1"/>
  <c r="AE30" i="12" s="1"/>
  <c r="AC24" i="12"/>
  <c r="AD24" i="12" s="1"/>
  <c r="AE27" i="12" s="1"/>
  <c r="O24" i="12"/>
  <c r="P24" i="12" s="1"/>
  <c r="AE25" i="12" s="1"/>
  <c r="AC19" i="12"/>
  <c r="AD19" i="12" s="1"/>
  <c r="AE22" i="12" s="1"/>
  <c r="O19" i="12"/>
  <c r="P19" i="12" s="1"/>
  <c r="AE20" i="12" s="1"/>
  <c r="AC14" i="12"/>
  <c r="AD14" i="12" s="1"/>
  <c r="AE17" i="12" s="1"/>
  <c r="O14" i="12"/>
  <c r="P14" i="12" s="1"/>
  <c r="AE15" i="12" s="1"/>
  <c r="AC9" i="12"/>
  <c r="AD9" i="12" s="1"/>
  <c r="AE12" i="12" s="1"/>
  <c r="O9" i="12"/>
  <c r="AC4" i="12"/>
  <c r="O4" i="12"/>
  <c r="P4" i="12" s="1"/>
  <c r="AE5" i="12" s="1"/>
  <c r="AC264" i="11"/>
  <c r="AD264" i="11" s="1"/>
  <c r="AE267" i="11" s="1"/>
  <c r="O264" i="11"/>
  <c r="P264" i="11" s="1"/>
  <c r="AE265" i="11" s="1"/>
  <c r="AC259" i="11"/>
  <c r="AD259" i="11" s="1"/>
  <c r="AE262" i="11" s="1"/>
  <c r="O259" i="11"/>
  <c r="P259" i="11" s="1"/>
  <c r="AE260" i="11" s="1"/>
  <c r="AC254" i="11"/>
  <c r="AD254" i="11" s="1"/>
  <c r="AE257" i="11" s="1"/>
  <c r="O254" i="11"/>
  <c r="P254" i="11" s="1"/>
  <c r="AE255" i="11" s="1"/>
  <c r="AC249" i="11"/>
  <c r="AD249" i="11" s="1"/>
  <c r="AE252" i="11" s="1"/>
  <c r="O249" i="11"/>
  <c r="P249" i="11" s="1"/>
  <c r="AE250" i="11" s="1"/>
  <c r="AE253" i="11" s="1"/>
  <c r="A258" i="11" s="1"/>
  <c r="AC244" i="11"/>
  <c r="AD244" i="11" s="1"/>
  <c r="AE247" i="11" s="1"/>
  <c r="O244" i="11"/>
  <c r="P244" i="11" s="1"/>
  <c r="AE245" i="11" s="1"/>
  <c r="AC239" i="11"/>
  <c r="AD239" i="11" s="1"/>
  <c r="AE242" i="11" s="1"/>
  <c r="O239" i="11"/>
  <c r="P239" i="11" s="1"/>
  <c r="AE240" i="11" s="1"/>
  <c r="AC234" i="11"/>
  <c r="AD234" i="11" s="1"/>
  <c r="AE237" i="11" s="1"/>
  <c r="O234" i="11"/>
  <c r="P234" i="11" s="1"/>
  <c r="AE235" i="11" s="1"/>
  <c r="AC229" i="11"/>
  <c r="AD229" i="11" s="1"/>
  <c r="AE232" i="11" s="1"/>
  <c r="O229" i="11"/>
  <c r="P229" i="11" s="1"/>
  <c r="AE230" i="11" s="1"/>
  <c r="AC224" i="11"/>
  <c r="AD224" i="11" s="1"/>
  <c r="AE227" i="11" s="1"/>
  <c r="O224" i="11"/>
  <c r="P224" i="11" s="1"/>
  <c r="AE225" i="11" s="1"/>
  <c r="AC219" i="11"/>
  <c r="AD219" i="11" s="1"/>
  <c r="AE222" i="11" s="1"/>
  <c r="O219" i="11"/>
  <c r="P219" i="11" s="1"/>
  <c r="AE220" i="11" s="1"/>
  <c r="AC214" i="11"/>
  <c r="AD214" i="11" s="1"/>
  <c r="AE217" i="11" s="1"/>
  <c r="O214" i="11"/>
  <c r="P214" i="11" s="1"/>
  <c r="AE215" i="11" s="1"/>
  <c r="AC209" i="11"/>
  <c r="AD209" i="11" s="1"/>
  <c r="AE212" i="11" s="1"/>
  <c r="O209" i="11"/>
  <c r="P209" i="11" s="1"/>
  <c r="AE210" i="11" s="1"/>
  <c r="AE213" i="11" s="1"/>
  <c r="A218" i="11" s="1"/>
  <c r="AC204" i="11"/>
  <c r="AD204" i="11" s="1"/>
  <c r="AE207" i="11" s="1"/>
  <c r="O204" i="11"/>
  <c r="P204" i="11" s="1"/>
  <c r="AE205" i="11" s="1"/>
  <c r="AC199" i="11"/>
  <c r="AD199" i="11" s="1"/>
  <c r="AE202" i="11" s="1"/>
  <c r="O199" i="11"/>
  <c r="P199" i="11" s="1"/>
  <c r="AE200" i="11" s="1"/>
  <c r="AC194" i="11"/>
  <c r="AD194" i="11" s="1"/>
  <c r="AE197" i="11" s="1"/>
  <c r="O194" i="11"/>
  <c r="P194" i="11" s="1"/>
  <c r="AE195" i="11" s="1"/>
  <c r="AC189" i="11"/>
  <c r="AD189" i="11" s="1"/>
  <c r="AE192" i="11" s="1"/>
  <c r="O189" i="11"/>
  <c r="P189" i="11" s="1"/>
  <c r="AE190" i="11" s="1"/>
  <c r="AC184" i="11"/>
  <c r="AD184" i="11" s="1"/>
  <c r="AE187" i="11" s="1"/>
  <c r="O184" i="11"/>
  <c r="P184" i="11" s="1"/>
  <c r="AE185" i="11" s="1"/>
  <c r="AC179" i="11"/>
  <c r="AD179" i="11" s="1"/>
  <c r="AE182" i="11" s="1"/>
  <c r="O179" i="11"/>
  <c r="P179" i="11" s="1"/>
  <c r="AE180" i="11" s="1"/>
  <c r="AC174" i="11"/>
  <c r="AD174" i="11" s="1"/>
  <c r="AE177" i="11" s="1"/>
  <c r="O174" i="11"/>
  <c r="P174" i="11" s="1"/>
  <c r="AE175" i="11" s="1"/>
  <c r="AC169" i="11"/>
  <c r="AD169" i="11" s="1"/>
  <c r="AE172" i="11" s="1"/>
  <c r="O169" i="11"/>
  <c r="P169" i="11" s="1"/>
  <c r="AE170" i="11" s="1"/>
  <c r="AE173" i="11" s="1"/>
  <c r="A178" i="11" s="1"/>
  <c r="AC164" i="11"/>
  <c r="AD164" i="11" s="1"/>
  <c r="AE167" i="11" s="1"/>
  <c r="O164" i="11"/>
  <c r="P164" i="11" s="1"/>
  <c r="AE165" i="11" s="1"/>
  <c r="AC159" i="11"/>
  <c r="AD159" i="11" s="1"/>
  <c r="AE162" i="11" s="1"/>
  <c r="O159" i="11"/>
  <c r="P159" i="11" s="1"/>
  <c r="AE160" i="11" s="1"/>
  <c r="AC154" i="11"/>
  <c r="AD154" i="11" s="1"/>
  <c r="AE157" i="11" s="1"/>
  <c r="O154" i="11"/>
  <c r="P154" i="11" s="1"/>
  <c r="AE155" i="11" s="1"/>
  <c r="AC149" i="11"/>
  <c r="AD149" i="11" s="1"/>
  <c r="AE152" i="11" s="1"/>
  <c r="O149" i="11"/>
  <c r="P149" i="11" s="1"/>
  <c r="AE150" i="11" s="1"/>
  <c r="AC144" i="11"/>
  <c r="AD144" i="11" s="1"/>
  <c r="AE147" i="11" s="1"/>
  <c r="O144" i="11"/>
  <c r="P144" i="11" s="1"/>
  <c r="AE145" i="11" s="1"/>
  <c r="AC139" i="11"/>
  <c r="AD139" i="11" s="1"/>
  <c r="AE142" i="11" s="1"/>
  <c r="O139" i="11"/>
  <c r="P139" i="11" s="1"/>
  <c r="AE140" i="11" s="1"/>
  <c r="AC134" i="11"/>
  <c r="AD134" i="11" s="1"/>
  <c r="AE137" i="11" s="1"/>
  <c r="O134" i="11"/>
  <c r="P134" i="11" s="1"/>
  <c r="AE135" i="11" s="1"/>
  <c r="AC129" i="11"/>
  <c r="AD129" i="11" s="1"/>
  <c r="AE132" i="11" s="1"/>
  <c r="O129" i="11"/>
  <c r="P129" i="11" s="1"/>
  <c r="AE130" i="11" s="1"/>
  <c r="AE133" i="11" s="1"/>
  <c r="A138" i="11" s="1"/>
  <c r="AC124" i="11"/>
  <c r="AD124" i="11" s="1"/>
  <c r="AE127" i="11" s="1"/>
  <c r="O124" i="11"/>
  <c r="P124" i="11" s="1"/>
  <c r="AE125" i="11" s="1"/>
  <c r="AC119" i="11"/>
  <c r="AD119" i="11" s="1"/>
  <c r="AE122" i="11" s="1"/>
  <c r="O119" i="11"/>
  <c r="P119" i="11" s="1"/>
  <c r="AE120" i="11" s="1"/>
  <c r="AC114" i="11"/>
  <c r="AD114" i="11" s="1"/>
  <c r="AE117" i="11" s="1"/>
  <c r="O114" i="11"/>
  <c r="P114" i="11" s="1"/>
  <c r="AE115" i="11" s="1"/>
  <c r="AC109" i="11"/>
  <c r="AD109" i="11" s="1"/>
  <c r="AE112" i="11" s="1"/>
  <c r="O109" i="11"/>
  <c r="P109" i="11" s="1"/>
  <c r="AE110" i="11" s="1"/>
  <c r="AC104" i="11"/>
  <c r="AD104" i="11" s="1"/>
  <c r="AE107" i="11" s="1"/>
  <c r="O104" i="11"/>
  <c r="P104" i="11" s="1"/>
  <c r="AE105" i="11" s="1"/>
  <c r="AC99" i="11"/>
  <c r="AD99" i="11" s="1"/>
  <c r="AE102" i="11" s="1"/>
  <c r="O99" i="11"/>
  <c r="P99" i="11" s="1"/>
  <c r="AE100" i="11" s="1"/>
  <c r="AC94" i="11"/>
  <c r="AD94" i="11" s="1"/>
  <c r="AE97" i="11" s="1"/>
  <c r="O94" i="11"/>
  <c r="P94" i="11" s="1"/>
  <c r="AE95" i="11" s="1"/>
  <c r="AC89" i="11"/>
  <c r="AD89" i="11" s="1"/>
  <c r="AE92" i="11" s="1"/>
  <c r="O89" i="11"/>
  <c r="P89" i="11" s="1"/>
  <c r="AE90" i="11" s="1"/>
  <c r="AE93" i="11" s="1"/>
  <c r="A98" i="11" s="1"/>
  <c r="AC84" i="11"/>
  <c r="AD84" i="11" s="1"/>
  <c r="AE87" i="11" s="1"/>
  <c r="O84" i="11"/>
  <c r="P84" i="11" s="1"/>
  <c r="AE85" i="11" s="1"/>
  <c r="AC79" i="11"/>
  <c r="AD79" i="11" s="1"/>
  <c r="AE82" i="11" s="1"/>
  <c r="O79" i="11"/>
  <c r="P79" i="11" s="1"/>
  <c r="AE80" i="11" s="1"/>
  <c r="AC74" i="11"/>
  <c r="AD74" i="11" s="1"/>
  <c r="AE77" i="11" s="1"/>
  <c r="O74" i="11"/>
  <c r="P74" i="11" s="1"/>
  <c r="AE75" i="11" s="1"/>
  <c r="AC69" i="11"/>
  <c r="AD69" i="11" s="1"/>
  <c r="AE72" i="11" s="1"/>
  <c r="O69" i="11"/>
  <c r="P69" i="11" s="1"/>
  <c r="AE70" i="11" s="1"/>
  <c r="AC64" i="11"/>
  <c r="AD64" i="11" s="1"/>
  <c r="AE67" i="11" s="1"/>
  <c r="O64" i="11"/>
  <c r="P64" i="11" s="1"/>
  <c r="AE65" i="11" s="1"/>
  <c r="AC59" i="11"/>
  <c r="AD59" i="11" s="1"/>
  <c r="AE62" i="11" s="1"/>
  <c r="O59" i="11"/>
  <c r="P59" i="11" s="1"/>
  <c r="AE60" i="11" s="1"/>
  <c r="AC54" i="11"/>
  <c r="AD54" i="11" s="1"/>
  <c r="AE57" i="11" s="1"/>
  <c r="O54" i="11"/>
  <c r="P54" i="11" s="1"/>
  <c r="AE55" i="11" s="1"/>
  <c r="AC49" i="11"/>
  <c r="AD49" i="11" s="1"/>
  <c r="AE52" i="11" s="1"/>
  <c r="O49" i="11"/>
  <c r="P49" i="11" s="1"/>
  <c r="AE50" i="11" s="1"/>
  <c r="AE53" i="11" s="1"/>
  <c r="A58" i="11" s="1"/>
  <c r="AC44" i="11"/>
  <c r="AD44" i="11" s="1"/>
  <c r="AE47" i="11" s="1"/>
  <c r="O44" i="11"/>
  <c r="P44" i="11" s="1"/>
  <c r="AE45" i="11" s="1"/>
  <c r="AC39" i="11"/>
  <c r="AD39" i="11" s="1"/>
  <c r="AE42" i="11" s="1"/>
  <c r="O39" i="11"/>
  <c r="P39" i="11" s="1"/>
  <c r="AE40" i="11" s="1"/>
  <c r="AC34" i="11"/>
  <c r="AD34" i="11" s="1"/>
  <c r="AE37" i="11" s="1"/>
  <c r="O34" i="11"/>
  <c r="P34" i="11" s="1"/>
  <c r="AE35" i="11" s="1"/>
  <c r="AC29" i="11"/>
  <c r="AD29" i="11" s="1"/>
  <c r="AE32" i="11" s="1"/>
  <c r="O29" i="11"/>
  <c r="P29" i="11" s="1"/>
  <c r="AE30" i="11" s="1"/>
  <c r="AC24" i="11"/>
  <c r="AD24" i="11" s="1"/>
  <c r="AE27" i="11" s="1"/>
  <c r="O24" i="11"/>
  <c r="P24" i="11" s="1"/>
  <c r="AE25" i="11" s="1"/>
  <c r="AC19" i="11"/>
  <c r="AD19" i="11" s="1"/>
  <c r="AE22" i="11" s="1"/>
  <c r="O19" i="11"/>
  <c r="P19" i="11" s="1"/>
  <c r="AE20" i="11" s="1"/>
  <c r="AC14" i="11"/>
  <c r="AD14" i="11" s="1"/>
  <c r="AE17" i="11" s="1"/>
  <c r="O14" i="11"/>
  <c r="P14" i="11" s="1"/>
  <c r="AE15" i="11" s="1"/>
  <c r="AC9" i="11"/>
  <c r="O9" i="11"/>
  <c r="AC4" i="11"/>
  <c r="AD4" i="11" s="1"/>
  <c r="AE7" i="11" s="1"/>
  <c r="O4" i="11"/>
  <c r="P4" i="11" s="1"/>
  <c r="AE5" i="11" s="1"/>
  <c r="AD21" i="7"/>
  <c r="AE21" i="7" s="1"/>
  <c r="AD20" i="7"/>
  <c r="AE20" i="7" s="1"/>
  <c r="AD19" i="7"/>
  <c r="AE19" i="7" s="1"/>
  <c r="AD18" i="7"/>
  <c r="AE18" i="7" s="1"/>
  <c r="AD17" i="7"/>
  <c r="AE17" i="7" s="1"/>
  <c r="AD16" i="7"/>
  <c r="AE16" i="7" s="1"/>
  <c r="AD15" i="7"/>
  <c r="AE15" i="7" s="1"/>
  <c r="AD14" i="7"/>
  <c r="AE14" i="7" s="1"/>
  <c r="AD13" i="7"/>
  <c r="AE13" i="7" s="1"/>
  <c r="AD12" i="7"/>
  <c r="AE12" i="7" s="1"/>
  <c r="AD11" i="7"/>
  <c r="AE11" i="7" s="1"/>
  <c r="AD10" i="7"/>
  <c r="AE10" i="7" s="1"/>
  <c r="AD9" i="7"/>
  <c r="AE9" i="7" s="1"/>
  <c r="AD8" i="7"/>
  <c r="AE8" i="7" s="1"/>
  <c r="AD7" i="7"/>
  <c r="AE7" i="7" s="1"/>
  <c r="AD6" i="7"/>
  <c r="AE6" i="7" s="1"/>
  <c r="AD5" i="7"/>
  <c r="AE5" i="7" s="1"/>
  <c r="AD4" i="7"/>
  <c r="AE4" i="7" s="1"/>
  <c r="AD3" i="7"/>
  <c r="AE3" i="7" s="1"/>
  <c r="AD2" i="7"/>
  <c r="AE2" i="7" s="1"/>
  <c r="T21" i="7"/>
  <c r="U21" i="7"/>
  <c r="V21" i="7"/>
  <c r="W21" i="7"/>
  <c r="X21" i="7"/>
  <c r="Y21" i="7"/>
  <c r="Z21" i="7"/>
  <c r="AA21" i="7"/>
  <c r="AB21" i="7"/>
  <c r="AC21" i="7"/>
  <c r="S21" i="7"/>
  <c r="T20" i="7"/>
  <c r="U20" i="7"/>
  <c r="V20" i="7"/>
  <c r="W20" i="7"/>
  <c r="X20" i="7"/>
  <c r="Y20" i="7"/>
  <c r="Z20" i="7"/>
  <c r="AA20" i="7"/>
  <c r="AB20" i="7"/>
  <c r="AC20" i="7"/>
  <c r="S20" i="7"/>
  <c r="T19" i="7"/>
  <c r="U19" i="7"/>
  <c r="V19" i="7"/>
  <c r="W19" i="7"/>
  <c r="X19" i="7"/>
  <c r="Y19" i="7"/>
  <c r="Z19" i="7"/>
  <c r="AA19" i="7"/>
  <c r="AB19" i="7"/>
  <c r="AC19" i="7"/>
  <c r="S19" i="7"/>
  <c r="T18" i="7"/>
  <c r="U18" i="7"/>
  <c r="V18" i="7"/>
  <c r="W18" i="7"/>
  <c r="X18" i="7"/>
  <c r="Y18" i="7"/>
  <c r="Z18" i="7"/>
  <c r="AA18" i="7"/>
  <c r="AB18" i="7"/>
  <c r="AC18" i="7"/>
  <c r="S18" i="7"/>
  <c r="T17" i="7"/>
  <c r="U17" i="7"/>
  <c r="V17" i="7"/>
  <c r="W17" i="7"/>
  <c r="X17" i="7"/>
  <c r="Y17" i="7"/>
  <c r="Z17" i="7"/>
  <c r="AA17" i="7"/>
  <c r="AB17" i="7"/>
  <c r="AC17" i="7"/>
  <c r="S17" i="7"/>
  <c r="T16" i="7"/>
  <c r="U16" i="7"/>
  <c r="V16" i="7"/>
  <c r="W16" i="7"/>
  <c r="X16" i="7"/>
  <c r="Y16" i="7"/>
  <c r="Z16" i="7"/>
  <c r="AA16" i="7"/>
  <c r="AB16" i="7"/>
  <c r="AC16" i="7"/>
  <c r="S16" i="7"/>
  <c r="T15" i="7"/>
  <c r="U15" i="7"/>
  <c r="V15" i="7"/>
  <c r="W15" i="7"/>
  <c r="X15" i="7"/>
  <c r="Y15" i="7"/>
  <c r="Z15" i="7"/>
  <c r="AA15" i="7"/>
  <c r="AB15" i="7"/>
  <c r="AC15" i="7"/>
  <c r="S15" i="7"/>
  <c r="T14" i="7"/>
  <c r="U14" i="7"/>
  <c r="V14" i="7"/>
  <c r="W14" i="7"/>
  <c r="X14" i="7"/>
  <c r="Y14" i="7"/>
  <c r="Z14" i="7"/>
  <c r="AA14" i="7"/>
  <c r="AB14" i="7"/>
  <c r="AC14" i="7"/>
  <c r="S14" i="7"/>
  <c r="T13" i="7"/>
  <c r="U13" i="7"/>
  <c r="V13" i="7"/>
  <c r="W13" i="7"/>
  <c r="X13" i="7"/>
  <c r="Y13" i="7"/>
  <c r="Z13" i="7"/>
  <c r="AA13" i="7"/>
  <c r="AB13" i="7"/>
  <c r="AC13" i="7"/>
  <c r="S13" i="7"/>
  <c r="T12" i="7"/>
  <c r="U12" i="7"/>
  <c r="V12" i="7"/>
  <c r="W12" i="7"/>
  <c r="X12" i="7"/>
  <c r="Y12" i="7"/>
  <c r="Z12" i="7"/>
  <c r="AA12" i="7"/>
  <c r="AB12" i="7"/>
  <c r="AC12" i="7"/>
  <c r="S12" i="7"/>
  <c r="T11" i="7"/>
  <c r="U11" i="7"/>
  <c r="V11" i="7"/>
  <c r="W11" i="7"/>
  <c r="X11" i="7"/>
  <c r="Y11" i="7"/>
  <c r="Z11" i="7"/>
  <c r="AA11" i="7"/>
  <c r="AB11" i="7"/>
  <c r="AC11" i="7"/>
  <c r="S11" i="7"/>
  <c r="T10" i="7"/>
  <c r="U10" i="7"/>
  <c r="V10" i="7"/>
  <c r="W10" i="7"/>
  <c r="X10" i="7"/>
  <c r="Y10" i="7"/>
  <c r="Z10" i="7"/>
  <c r="AA10" i="7"/>
  <c r="AB10" i="7"/>
  <c r="AC10" i="7"/>
  <c r="S10" i="7"/>
  <c r="T9" i="7"/>
  <c r="U9" i="7"/>
  <c r="V9" i="7"/>
  <c r="W9" i="7"/>
  <c r="X9" i="7"/>
  <c r="Y9" i="7"/>
  <c r="Z9" i="7"/>
  <c r="AA9" i="7"/>
  <c r="AB9" i="7"/>
  <c r="AC9" i="7"/>
  <c r="S9" i="7"/>
  <c r="T8" i="7"/>
  <c r="U8" i="7"/>
  <c r="V8" i="7"/>
  <c r="W8" i="7"/>
  <c r="X8" i="7"/>
  <c r="Y8" i="7"/>
  <c r="Z8" i="7"/>
  <c r="AA8" i="7"/>
  <c r="AB8" i="7"/>
  <c r="AC8" i="7"/>
  <c r="S8" i="7"/>
  <c r="T7" i="7"/>
  <c r="U7" i="7"/>
  <c r="V7" i="7"/>
  <c r="W7" i="7"/>
  <c r="X7" i="7"/>
  <c r="Y7" i="7"/>
  <c r="Z7" i="7"/>
  <c r="AA7" i="7"/>
  <c r="AB7" i="7"/>
  <c r="AC7" i="7"/>
  <c r="S7" i="7"/>
  <c r="T6" i="7"/>
  <c r="U6" i="7"/>
  <c r="V6" i="7"/>
  <c r="W6" i="7"/>
  <c r="X6" i="7"/>
  <c r="Y6" i="7"/>
  <c r="Z6" i="7"/>
  <c r="AA6" i="7"/>
  <c r="AB6" i="7"/>
  <c r="AC6" i="7"/>
  <c r="S6" i="7"/>
  <c r="T5" i="7"/>
  <c r="U5" i="7"/>
  <c r="V5" i="7"/>
  <c r="W5" i="7"/>
  <c r="X5" i="7"/>
  <c r="Y5" i="7"/>
  <c r="Z5" i="7"/>
  <c r="AA5" i="7"/>
  <c r="AB5" i="7"/>
  <c r="AC5" i="7"/>
  <c r="S5" i="7"/>
  <c r="T4" i="7"/>
  <c r="U4" i="7"/>
  <c r="V4" i="7"/>
  <c r="W4" i="7"/>
  <c r="X4" i="7"/>
  <c r="Y4" i="7"/>
  <c r="Z4" i="7"/>
  <c r="AA4" i="7"/>
  <c r="AB4" i="7"/>
  <c r="AC4" i="7"/>
  <c r="S4" i="7"/>
  <c r="T3" i="7"/>
  <c r="U3" i="7"/>
  <c r="V3" i="7"/>
  <c r="W3" i="7"/>
  <c r="X3" i="7"/>
  <c r="Y3" i="7"/>
  <c r="Z3" i="7"/>
  <c r="AA3" i="7"/>
  <c r="AB3" i="7"/>
  <c r="AC3" i="7"/>
  <c r="S3" i="7"/>
  <c r="S2" i="7"/>
  <c r="AE193" i="16" l="1"/>
  <c r="A198" i="16" s="1"/>
  <c r="AE233" i="16"/>
  <c r="A238" i="16" s="1"/>
  <c r="AE43" i="25"/>
  <c r="A48" i="25" s="1"/>
  <c r="AE83" i="25"/>
  <c r="A88" i="25" s="1"/>
  <c r="AE123" i="25"/>
  <c r="A128" i="25" s="1"/>
  <c r="AE163" i="25"/>
  <c r="A168" i="25" s="1"/>
  <c r="AE203" i="25"/>
  <c r="A208" i="25" s="1"/>
  <c r="AE243" i="25"/>
  <c r="A248" i="25" s="1"/>
  <c r="AE33" i="27"/>
  <c r="A38" i="27" s="1"/>
  <c r="AE73" i="27"/>
  <c r="A78" i="27" s="1"/>
  <c r="AE113" i="27"/>
  <c r="A118" i="27" s="1"/>
  <c r="AE153" i="27"/>
  <c r="A158" i="27" s="1"/>
  <c r="AE193" i="27"/>
  <c r="A198" i="27" s="1"/>
  <c r="AE233" i="27"/>
  <c r="A238" i="27" s="1"/>
  <c r="AE33" i="21"/>
  <c r="A38" i="21" s="1"/>
  <c r="AE73" i="21"/>
  <c r="A78" i="21" s="1"/>
  <c r="AE113" i="21"/>
  <c r="A118" i="21" s="1"/>
  <c r="AE153" i="21"/>
  <c r="A158" i="21" s="1"/>
  <c r="AE193" i="21"/>
  <c r="A198" i="21" s="1"/>
  <c r="AE233" i="21"/>
  <c r="A238" i="21" s="1"/>
  <c r="AE48" i="22"/>
  <c r="A53" i="22" s="1"/>
  <c r="AE88" i="22"/>
  <c r="A93" i="22" s="1"/>
  <c r="AE128" i="22"/>
  <c r="A133" i="22" s="1"/>
  <c r="AE168" i="22"/>
  <c r="A173" i="22" s="1"/>
  <c r="AE208" i="22"/>
  <c r="A213" i="22" s="1"/>
  <c r="AE248" i="22"/>
  <c r="A253" i="22" s="1"/>
  <c r="AE243" i="13"/>
  <c r="A248" i="13" s="1"/>
  <c r="AE18" i="14"/>
  <c r="A23" i="14" s="1"/>
  <c r="AE58" i="14"/>
  <c r="A63" i="14" s="1"/>
  <c r="AE98" i="14"/>
  <c r="A103" i="14" s="1"/>
  <c r="AE138" i="14"/>
  <c r="A143" i="14" s="1"/>
  <c r="AE178" i="14"/>
  <c r="A183" i="14" s="1"/>
  <c r="AE218" i="14"/>
  <c r="A223" i="14" s="1"/>
  <c r="AE258" i="14"/>
  <c r="A263" i="14" s="1"/>
  <c r="AE33" i="15"/>
  <c r="A38" i="15" s="1"/>
  <c r="AE73" i="15"/>
  <c r="A78" i="15" s="1"/>
  <c r="AE113" i="15"/>
  <c r="A118" i="15" s="1"/>
  <c r="AE153" i="15"/>
  <c r="A158" i="15" s="1"/>
  <c r="AE193" i="15"/>
  <c r="A198" i="15" s="1"/>
  <c r="AE233" i="15"/>
  <c r="A238" i="15" s="1"/>
  <c r="AE48" i="16"/>
  <c r="A53" i="16" s="1"/>
  <c r="AE88" i="16"/>
  <c r="A93" i="16" s="1"/>
  <c r="AE128" i="16"/>
  <c r="A133" i="16" s="1"/>
  <c r="AE168" i="16"/>
  <c r="A173" i="16" s="1"/>
  <c r="AE208" i="16"/>
  <c r="A213" i="16" s="1"/>
  <c r="AE53" i="19"/>
  <c r="A58" i="19" s="1"/>
  <c r="AE93" i="19"/>
  <c r="A98" i="19" s="1"/>
  <c r="AE133" i="19"/>
  <c r="A138" i="19" s="1"/>
  <c r="AE173" i="19"/>
  <c r="A178" i="19" s="1"/>
  <c r="AE213" i="19"/>
  <c r="A218" i="19" s="1"/>
  <c r="AE253" i="19"/>
  <c r="A258" i="19" s="1"/>
  <c r="AE43" i="24"/>
  <c r="A48" i="24" s="1"/>
  <c r="AE83" i="24"/>
  <c r="A88" i="24" s="1"/>
  <c r="AE123" i="24"/>
  <c r="A128" i="24" s="1"/>
  <c r="AE163" i="24"/>
  <c r="A168" i="24" s="1"/>
  <c r="AE203" i="24"/>
  <c r="A208" i="24" s="1"/>
  <c r="AE243" i="24"/>
  <c r="A248" i="24" s="1"/>
  <c r="AE33" i="26"/>
  <c r="A38" i="26" s="1"/>
  <c r="AE73" i="26"/>
  <c r="A78" i="26" s="1"/>
  <c r="AE113" i="26"/>
  <c r="A118" i="26" s="1"/>
  <c r="AE153" i="26"/>
  <c r="A158" i="26" s="1"/>
  <c r="AE193" i="26"/>
  <c r="A198" i="26" s="1"/>
  <c r="AE233" i="26"/>
  <c r="A238" i="26" s="1"/>
  <c r="AE48" i="27"/>
  <c r="A53" i="27" s="1"/>
  <c r="AE88" i="27"/>
  <c r="A93" i="27" s="1"/>
  <c r="AE128" i="27"/>
  <c r="A133" i="27" s="1"/>
  <c r="AE168" i="27"/>
  <c r="A173" i="27" s="1"/>
  <c r="AE208" i="27"/>
  <c r="A213" i="27" s="1"/>
  <c r="AE248" i="27"/>
  <c r="A253" i="27" s="1"/>
  <c r="R15" i="7"/>
  <c r="AE33" i="14"/>
  <c r="A38" i="14" s="1"/>
  <c r="AE73" i="14"/>
  <c r="A78" i="14" s="1"/>
  <c r="AE113" i="14"/>
  <c r="A118" i="14" s="1"/>
  <c r="AE153" i="14"/>
  <c r="A158" i="14" s="1"/>
  <c r="AE193" i="14"/>
  <c r="A198" i="14" s="1"/>
  <c r="AE233" i="14"/>
  <c r="A238" i="14" s="1"/>
  <c r="AE38" i="17"/>
  <c r="A43" i="17" s="1"/>
  <c r="AE78" i="17"/>
  <c r="A83" i="17" s="1"/>
  <c r="AE118" i="17"/>
  <c r="A123" i="17" s="1"/>
  <c r="AE158" i="17"/>
  <c r="A163" i="17" s="1"/>
  <c r="AE198" i="17"/>
  <c r="A203" i="17" s="1"/>
  <c r="AE238" i="17"/>
  <c r="A243" i="17" s="1"/>
  <c r="AE53" i="18"/>
  <c r="A58" i="18" s="1"/>
  <c r="AE93" i="18"/>
  <c r="A98" i="18" s="1"/>
  <c r="AE133" i="18"/>
  <c r="A138" i="18" s="1"/>
  <c r="AE173" i="18"/>
  <c r="A178" i="18" s="1"/>
  <c r="AE213" i="18"/>
  <c r="A218" i="18" s="1"/>
  <c r="AE18" i="24"/>
  <c r="A23" i="24" s="1"/>
  <c r="AE58" i="24"/>
  <c r="A63" i="24" s="1"/>
  <c r="AE98" i="24"/>
  <c r="A103" i="24" s="1"/>
  <c r="AE138" i="24"/>
  <c r="A143" i="24" s="1"/>
  <c r="AE178" i="24"/>
  <c r="A183" i="24" s="1"/>
  <c r="AE218" i="24"/>
  <c r="A223" i="24" s="1"/>
  <c r="AE258" i="24"/>
  <c r="A263" i="24" s="1"/>
  <c r="AE33" i="25"/>
  <c r="A38" i="25" s="1"/>
  <c r="AE73" i="25"/>
  <c r="A78" i="25" s="1"/>
  <c r="AE113" i="25"/>
  <c r="A118" i="25" s="1"/>
  <c r="AE153" i="25"/>
  <c r="A158" i="25" s="1"/>
  <c r="AE193" i="25"/>
  <c r="A198" i="25" s="1"/>
  <c r="AE233" i="25"/>
  <c r="A238" i="25" s="1"/>
  <c r="AE33" i="11"/>
  <c r="A38" i="11" s="1"/>
  <c r="AE73" i="11"/>
  <c r="A78" i="11" s="1"/>
  <c r="AE113" i="11"/>
  <c r="A118" i="11" s="1"/>
  <c r="AE153" i="11"/>
  <c r="A158" i="11" s="1"/>
  <c r="AE193" i="11"/>
  <c r="A198" i="11" s="1"/>
  <c r="AE233" i="11"/>
  <c r="A238" i="11" s="1"/>
  <c r="AE23" i="13"/>
  <c r="A28" i="13" s="1"/>
  <c r="AE63" i="13"/>
  <c r="A68" i="13" s="1"/>
  <c r="AE103" i="13"/>
  <c r="A108" i="13" s="1"/>
  <c r="AE143" i="13"/>
  <c r="A148" i="13" s="1"/>
  <c r="AE183" i="13"/>
  <c r="A188" i="13" s="1"/>
  <c r="AE223" i="13"/>
  <c r="A228" i="13" s="1"/>
  <c r="AE28" i="11"/>
  <c r="A33" i="11" s="1"/>
  <c r="AE48" i="11"/>
  <c r="A53" i="11" s="1"/>
  <c r="AE68" i="11"/>
  <c r="A73" i="11" s="1"/>
  <c r="AE88" i="11"/>
  <c r="A93" i="11" s="1"/>
  <c r="AE108" i="11"/>
  <c r="A113" i="11" s="1"/>
  <c r="AE128" i="11"/>
  <c r="A133" i="11" s="1"/>
  <c r="AE148" i="11"/>
  <c r="A153" i="11" s="1"/>
  <c r="AE168" i="11"/>
  <c r="A173" i="11" s="1"/>
  <c r="AE188" i="11"/>
  <c r="A193" i="11" s="1"/>
  <c r="AE208" i="11"/>
  <c r="A213" i="11" s="1"/>
  <c r="AE228" i="11"/>
  <c r="A233" i="11" s="1"/>
  <c r="AE248" i="11"/>
  <c r="A253" i="11" s="1"/>
  <c r="AE268" i="11"/>
  <c r="AE18" i="13"/>
  <c r="A23" i="13" s="1"/>
  <c r="AE38" i="13"/>
  <c r="A43" i="13" s="1"/>
  <c r="AE58" i="13"/>
  <c r="A63" i="13" s="1"/>
  <c r="AE78" i="13"/>
  <c r="A83" i="13" s="1"/>
  <c r="AE98" i="13"/>
  <c r="A103" i="13" s="1"/>
  <c r="AE118" i="13"/>
  <c r="A123" i="13" s="1"/>
  <c r="AE138" i="13"/>
  <c r="A143" i="13" s="1"/>
  <c r="AE158" i="13"/>
  <c r="A163" i="13" s="1"/>
  <c r="AE178" i="13"/>
  <c r="A183" i="13" s="1"/>
  <c r="AE198" i="13"/>
  <c r="A203" i="13" s="1"/>
  <c r="AE218" i="13"/>
  <c r="A223" i="13" s="1"/>
  <c r="AE33" i="20"/>
  <c r="A38" i="20" s="1"/>
  <c r="AE53" i="20"/>
  <c r="A58" i="20" s="1"/>
  <c r="AE73" i="20"/>
  <c r="A78" i="20" s="1"/>
  <c r="AE93" i="20"/>
  <c r="A98" i="20" s="1"/>
  <c r="AE113" i="20"/>
  <c r="A118" i="20" s="1"/>
  <c r="AE133" i="20"/>
  <c r="A138" i="20" s="1"/>
  <c r="AE153" i="20"/>
  <c r="A158" i="20" s="1"/>
  <c r="AE173" i="20"/>
  <c r="A178" i="20" s="1"/>
  <c r="AE193" i="20"/>
  <c r="A198" i="20" s="1"/>
  <c r="AE213" i="20"/>
  <c r="A218" i="20" s="1"/>
  <c r="AE233" i="20"/>
  <c r="A238" i="20" s="1"/>
  <c r="AE253" i="20"/>
  <c r="A258" i="20" s="1"/>
  <c r="AE18" i="23"/>
  <c r="A23" i="23" s="1"/>
  <c r="AE38" i="23"/>
  <c r="A43" i="23" s="1"/>
  <c r="AE58" i="23"/>
  <c r="A63" i="23" s="1"/>
  <c r="AE78" i="23"/>
  <c r="A83" i="23" s="1"/>
  <c r="AE98" i="23"/>
  <c r="A103" i="23" s="1"/>
  <c r="AE118" i="23"/>
  <c r="A123" i="23" s="1"/>
  <c r="AE138" i="23"/>
  <c r="A143" i="23" s="1"/>
  <c r="AE158" i="23"/>
  <c r="A163" i="23" s="1"/>
  <c r="AE178" i="23"/>
  <c r="A183" i="23" s="1"/>
  <c r="AE198" i="23"/>
  <c r="A203" i="23" s="1"/>
  <c r="AE218" i="23"/>
  <c r="A223" i="23" s="1"/>
  <c r="AE238" i="23"/>
  <c r="A243" i="23" s="1"/>
  <c r="AE258" i="23"/>
  <c r="A263" i="23" s="1"/>
  <c r="R18" i="7"/>
  <c r="AE33" i="24"/>
  <c r="A38" i="24" s="1"/>
  <c r="AE53" i="24"/>
  <c r="A58" i="24" s="1"/>
  <c r="AE73" i="24"/>
  <c r="A78" i="24" s="1"/>
  <c r="AE93" i="24"/>
  <c r="A98" i="24" s="1"/>
  <c r="AE113" i="24"/>
  <c r="A118" i="24" s="1"/>
  <c r="AE133" i="24"/>
  <c r="A138" i="24" s="1"/>
  <c r="AE153" i="24"/>
  <c r="A158" i="24" s="1"/>
  <c r="AE173" i="24"/>
  <c r="A178" i="24" s="1"/>
  <c r="AE193" i="24"/>
  <c r="A198" i="24" s="1"/>
  <c r="AE213" i="24"/>
  <c r="A218" i="24" s="1"/>
  <c r="AE233" i="24"/>
  <c r="A238" i="24" s="1"/>
  <c r="AE253" i="24"/>
  <c r="A258" i="24" s="1"/>
  <c r="AE28" i="25"/>
  <c r="A33" i="25" s="1"/>
  <c r="AE48" i="25"/>
  <c r="A53" i="25" s="1"/>
  <c r="AE68" i="25"/>
  <c r="A73" i="25" s="1"/>
  <c r="AE18" i="27"/>
  <c r="A23" i="27" s="1"/>
  <c r="AE38" i="27"/>
  <c r="A43" i="27" s="1"/>
  <c r="AE58" i="27"/>
  <c r="A63" i="27" s="1"/>
  <c r="AE78" i="27"/>
  <c r="A83" i="27" s="1"/>
  <c r="AE98" i="27"/>
  <c r="A103" i="27" s="1"/>
  <c r="AE118" i="27"/>
  <c r="A123" i="27" s="1"/>
  <c r="AE138" i="27"/>
  <c r="A143" i="27" s="1"/>
  <c r="AE158" i="27"/>
  <c r="A163" i="27" s="1"/>
  <c r="AE178" i="27"/>
  <c r="A183" i="27" s="1"/>
  <c r="AE198" i="27"/>
  <c r="A203" i="27" s="1"/>
  <c r="AE218" i="27"/>
  <c r="A223" i="27" s="1"/>
  <c r="AE238" i="27"/>
  <c r="A243" i="27" s="1"/>
  <c r="R5" i="7"/>
  <c r="AE253" i="18"/>
  <c r="A258" i="18" s="1"/>
  <c r="R9" i="7"/>
  <c r="AE248" i="16"/>
  <c r="A253" i="16" s="1"/>
  <c r="AE268" i="16"/>
  <c r="AE18" i="11"/>
  <c r="A23" i="11" s="1"/>
  <c r="AE38" i="11"/>
  <c r="A43" i="11" s="1"/>
  <c r="AE58" i="11"/>
  <c r="A63" i="11" s="1"/>
  <c r="AE78" i="11"/>
  <c r="A83" i="11" s="1"/>
  <c r="AE98" i="11"/>
  <c r="A103" i="11" s="1"/>
  <c r="AE118" i="11"/>
  <c r="A123" i="11" s="1"/>
  <c r="AE138" i="11"/>
  <c r="A143" i="11" s="1"/>
  <c r="AE158" i="11"/>
  <c r="A163" i="11" s="1"/>
  <c r="AE178" i="11"/>
  <c r="A183" i="11" s="1"/>
  <c r="AE198" i="11"/>
  <c r="A203" i="11" s="1"/>
  <c r="AE218" i="11"/>
  <c r="A223" i="11" s="1"/>
  <c r="AE238" i="11"/>
  <c r="A243" i="11" s="1"/>
  <c r="AE258" i="11"/>
  <c r="A263" i="11" s="1"/>
  <c r="AE33" i="12"/>
  <c r="A38" i="12" s="1"/>
  <c r="AE53" i="12"/>
  <c r="A58" i="12" s="1"/>
  <c r="AE73" i="12"/>
  <c r="A78" i="12" s="1"/>
  <c r="AE93" i="12"/>
  <c r="A98" i="12" s="1"/>
  <c r="AE113" i="12"/>
  <c r="A118" i="12" s="1"/>
  <c r="AE133" i="12"/>
  <c r="A138" i="12" s="1"/>
  <c r="AE153" i="12"/>
  <c r="A158" i="12" s="1"/>
  <c r="AE173" i="12"/>
  <c r="A178" i="12" s="1"/>
  <c r="AE193" i="12"/>
  <c r="A198" i="12" s="1"/>
  <c r="AE213" i="12"/>
  <c r="A218" i="12" s="1"/>
  <c r="AE233" i="12"/>
  <c r="A238" i="12" s="1"/>
  <c r="AE253" i="12"/>
  <c r="A258" i="12" s="1"/>
  <c r="AE28" i="13"/>
  <c r="A33" i="13" s="1"/>
  <c r="AE48" i="13"/>
  <c r="A53" i="13" s="1"/>
  <c r="AE68" i="13"/>
  <c r="A73" i="13" s="1"/>
  <c r="AE88" i="13"/>
  <c r="A93" i="13" s="1"/>
  <c r="AE108" i="13"/>
  <c r="A113" i="13" s="1"/>
  <c r="AE128" i="13"/>
  <c r="A133" i="13" s="1"/>
  <c r="AE148" i="13"/>
  <c r="A153" i="13" s="1"/>
  <c r="AE18" i="18"/>
  <c r="A23" i="18" s="1"/>
  <c r="AE38" i="18"/>
  <c r="A43" i="18" s="1"/>
  <c r="AE58" i="18"/>
  <c r="A63" i="18" s="1"/>
  <c r="AE78" i="18"/>
  <c r="A83" i="18" s="1"/>
  <c r="AE98" i="18"/>
  <c r="A103" i="18" s="1"/>
  <c r="AE118" i="18"/>
  <c r="A123" i="18" s="1"/>
  <c r="AE138" i="18"/>
  <c r="A143" i="18" s="1"/>
  <c r="AE158" i="18"/>
  <c r="A163" i="18" s="1"/>
  <c r="AE178" i="18"/>
  <c r="A183" i="18" s="1"/>
  <c r="AE198" i="18"/>
  <c r="A203" i="18" s="1"/>
  <c r="AE218" i="18"/>
  <c r="A223" i="18" s="1"/>
  <c r="AE238" i="18"/>
  <c r="A243" i="18" s="1"/>
  <c r="AE23" i="20"/>
  <c r="A28" i="20" s="1"/>
  <c r="AE43" i="20"/>
  <c r="A48" i="20" s="1"/>
  <c r="AE63" i="20"/>
  <c r="A68" i="20" s="1"/>
  <c r="AE83" i="20"/>
  <c r="A88" i="20" s="1"/>
  <c r="AE103" i="20"/>
  <c r="A108" i="20" s="1"/>
  <c r="AE123" i="20"/>
  <c r="A128" i="20" s="1"/>
  <c r="AE143" i="20"/>
  <c r="A148" i="20" s="1"/>
  <c r="AE163" i="20"/>
  <c r="A168" i="20" s="1"/>
  <c r="AE183" i="20"/>
  <c r="A188" i="20" s="1"/>
  <c r="AE203" i="20"/>
  <c r="A208" i="20" s="1"/>
  <c r="AE223" i="20"/>
  <c r="A228" i="20" s="1"/>
  <c r="AE243" i="20"/>
  <c r="A248" i="20" s="1"/>
  <c r="AE263" i="20"/>
  <c r="A268" i="20" s="1"/>
  <c r="AE33" i="22"/>
  <c r="A38" i="22" s="1"/>
  <c r="AE53" i="22"/>
  <c r="A58" i="22" s="1"/>
  <c r="AE73" i="22"/>
  <c r="A78" i="22" s="1"/>
  <c r="AE93" i="22"/>
  <c r="A98" i="22" s="1"/>
  <c r="AE113" i="22"/>
  <c r="A118" i="22" s="1"/>
  <c r="AE133" i="22"/>
  <c r="A138" i="22" s="1"/>
  <c r="AE153" i="22"/>
  <c r="A158" i="22" s="1"/>
  <c r="AE173" i="22"/>
  <c r="A178" i="22" s="1"/>
  <c r="AE193" i="22"/>
  <c r="A198" i="22" s="1"/>
  <c r="AE213" i="22"/>
  <c r="A218" i="22" s="1"/>
  <c r="AE233" i="22"/>
  <c r="A238" i="22" s="1"/>
  <c r="AE253" i="22"/>
  <c r="A258" i="22" s="1"/>
  <c r="R13" i="7"/>
  <c r="R20" i="7"/>
  <c r="AE268" i="27"/>
  <c r="AE23" i="11"/>
  <c r="A28" i="11" s="1"/>
  <c r="AE43" i="11"/>
  <c r="A48" i="11" s="1"/>
  <c r="AE63" i="11"/>
  <c r="A68" i="11" s="1"/>
  <c r="AE83" i="11"/>
  <c r="A88" i="11" s="1"/>
  <c r="AE103" i="11"/>
  <c r="A108" i="11" s="1"/>
  <c r="AE123" i="11"/>
  <c r="A128" i="11" s="1"/>
  <c r="AE143" i="11"/>
  <c r="A148" i="11" s="1"/>
  <c r="AE163" i="11"/>
  <c r="A168" i="11" s="1"/>
  <c r="AE183" i="11"/>
  <c r="A188" i="11" s="1"/>
  <c r="AE203" i="11"/>
  <c r="A208" i="11" s="1"/>
  <c r="AE223" i="11"/>
  <c r="A228" i="11" s="1"/>
  <c r="AE243" i="11"/>
  <c r="A248" i="11" s="1"/>
  <c r="AE263" i="11"/>
  <c r="A268" i="11" s="1"/>
  <c r="AE33" i="13"/>
  <c r="A38" i="13" s="1"/>
  <c r="AE53" i="13"/>
  <c r="A58" i="13" s="1"/>
  <c r="AE73" i="13"/>
  <c r="A78" i="13" s="1"/>
  <c r="AE93" i="13"/>
  <c r="A98" i="13" s="1"/>
  <c r="AE113" i="13"/>
  <c r="A118" i="13" s="1"/>
  <c r="AE133" i="13"/>
  <c r="A138" i="13" s="1"/>
  <c r="AE153" i="13"/>
  <c r="A158" i="13" s="1"/>
  <c r="AE173" i="13"/>
  <c r="A178" i="13" s="1"/>
  <c r="AE193" i="13"/>
  <c r="A198" i="13" s="1"/>
  <c r="AE213" i="13"/>
  <c r="A218" i="13" s="1"/>
  <c r="AE233" i="13"/>
  <c r="A238" i="13" s="1"/>
  <c r="AE253" i="13"/>
  <c r="A258" i="13" s="1"/>
  <c r="AE23" i="18"/>
  <c r="A28" i="18" s="1"/>
  <c r="AE43" i="18"/>
  <c r="A48" i="18" s="1"/>
  <c r="AE63" i="18"/>
  <c r="A68" i="18" s="1"/>
  <c r="AE83" i="18"/>
  <c r="A88" i="18" s="1"/>
  <c r="AE103" i="18"/>
  <c r="A108" i="18" s="1"/>
  <c r="AE123" i="18"/>
  <c r="A128" i="18" s="1"/>
  <c r="AE143" i="18"/>
  <c r="A148" i="18" s="1"/>
  <c r="AE163" i="18"/>
  <c r="A168" i="18" s="1"/>
  <c r="AE183" i="18"/>
  <c r="A188" i="18" s="1"/>
  <c r="AE203" i="18"/>
  <c r="A208" i="18" s="1"/>
  <c r="AE223" i="18"/>
  <c r="A228" i="18" s="1"/>
  <c r="AE243" i="18"/>
  <c r="A248" i="18" s="1"/>
  <c r="AE28" i="20"/>
  <c r="A33" i="20" s="1"/>
  <c r="AE48" i="20"/>
  <c r="A53" i="20" s="1"/>
  <c r="AE68" i="20"/>
  <c r="A73" i="20" s="1"/>
  <c r="AE88" i="20"/>
  <c r="A93" i="20" s="1"/>
  <c r="AE108" i="20"/>
  <c r="A113" i="20" s="1"/>
  <c r="AE128" i="20"/>
  <c r="A133" i="20" s="1"/>
  <c r="AE148" i="20"/>
  <c r="A153" i="20" s="1"/>
  <c r="AE168" i="20"/>
  <c r="A173" i="20" s="1"/>
  <c r="AE188" i="20"/>
  <c r="A193" i="20" s="1"/>
  <c r="AE208" i="20"/>
  <c r="A213" i="20" s="1"/>
  <c r="AE228" i="20"/>
  <c r="A233" i="20" s="1"/>
  <c r="AE248" i="20"/>
  <c r="A253" i="20" s="1"/>
  <c r="AE268" i="20"/>
  <c r="AE18" i="22"/>
  <c r="A23" i="22" s="1"/>
  <c r="AE38" i="22"/>
  <c r="A43" i="22" s="1"/>
  <c r="AE58" i="22"/>
  <c r="A63" i="22" s="1"/>
  <c r="AE78" i="22"/>
  <c r="A83" i="22" s="1"/>
  <c r="AE98" i="22"/>
  <c r="A103" i="22" s="1"/>
  <c r="AE118" i="22"/>
  <c r="A123" i="22" s="1"/>
  <c r="AE138" i="22"/>
  <c r="A143" i="22" s="1"/>
  <c r="AE158" i="22"/>
  <c r="A163" i="22" s="1"/>
  <c r="AE178" i="22"/>
  <c r="A183" i="22" s="1"/>
  <c r="AE198" i="22"/>
  <c r="A203" i="22" s="1"/>
  <c r="AE218" i="22"/>
  <c r="A223" i="22" s="1"/>
  <c r="AE238" i="22"/>
  <c r="A243" i="22" s="1"/>
  <c r="AE258" i="22"/>
  <c r="A263" i="22" s="1"/>
  <c r="AF20" i="7"/>
  <c r="AE23" i="7"/>
  <c r="AF5" i="7"/>
  <c r="AE28" i="12"/>
  <c r="A33" i="12" s="1"/>
  <c r="AE48" i="12"/>
  <c r="A53" i="12" s="1"/>
  <c r="AE68" i="12"/>
  <c r="A73" i="12" s="1"/>
  <c r="AE88" i="12"/>
  <c r="A93" i="12" s="1"/>
  <c r="AE108" i="12"/>
  <c r="A113" i="12" s="1"/>
  <c r="AE128" i="12"/>
  <c r="A133" i="12" s="1"/>
  <c r="AE148" i="12"/>
  <c r="A153" i="12" s="1"/>
  <c r="AE168" i="12"/>
  <c r="A173" i="12" s="1"/>
  <c r="AE188" i="12"/>
  <c r="A193" i="12" s="1"/>
  <c r="AE208" i="12"/>
  <c r="A213" i="12" s="1"/>
  <c r="AE228" i="12"/>
  <c r="A233" i="12" s="1"/>
  <c r="AE248" i="12"/>
  <c r="A253" i="12" s="1"/>
  <c r="AE268" i="12"/>
  <c r="R8" i="7"/>
  <c r="AF6" i="7"/>
  <c r="R6" i="7"/>
  <c r="AE168" i="13"/>
  <c r="A173" i="13" s="1"/>
  <c r="AE188" i="13"/>
  <c r="A193" i="13" s="1"/>
  <c r="AE18" i="12"/>
  <c r="A23" i="12" s="1"/>
  <c r="AE38" i="12"/>
  <c r="A43" i="12" s="1"/>
  <c r="AE58" i="12"/>
  <c r="A63" i="12" s="1"/>
  <c r="AE78" i="12"/>
  <c r="A83" i="12" s="1"/>
  <c r="AE98" i="12"/>
  <c r="A103" i="12" s="1"/>
  <c r="AE118" i="12"/>
  <c r="A123" i="12" s="1"/>
  <c r="AE138" i="12"/>
  <c r="A143" i="12" s="1"/>
  <c r="AE158" i="12"/>
  <c r="A163" i="12" s="1"/>
  <c r="AE178" i="12"/>
  <c r="A183" i="12" s="1"/>
  <c r="AE198" i="12"/>
  <c r="A203" i="12" s="1"/>
  <c r="AE218" i="12"/>
  <c r="A223" i="12" s="1"/>
  <c r="AE238" i="12"/>
  <c r="A243" i="12" s="1"/>
  <c r="AE258" i="12"/>
  <c r="A263" i="12" s="1"/>
  <c r="AF7" i="7"/>
  <c r="R7" i="7"/>
  <c r="R10" i="7"/>
  <c r="R16" i="7"/>
  <c r="R21" i="7"/>
  <c r="AF8" i="7"/>
  <c r="AE23" i="15"/>
  <c r="A28" i="15" s="1"/>
  <c r="AE43" i="15"/>
  <c r="A48" i="15" s="1"/>
  <c r="AE63" i="15"/>
  <c r="A68" i="15" s="1"/>
  <c r="AE83" i="15"/>
  <c r="A88" i="15" s="1"/>
  <c r="AE103" i="15"/>
  <c r="A108" i="15" s="1"/>
  <c r="AE123" i="15"/>
  <c r="A128" i="15" s="1"/>
  <c r="AE143" i="15"/>
  <c r="A148" i="15" s="1"/>
  <c r="AE163" i="15"/>
  <c r="A168" i="15" s="1"/>
  <c r="AE183" i="15"/>
  <c r="A188" i="15" s="1"/>
  <c r="AE203" i="15"/>
  <c r="A208" i="15" s="1"/>
  <c r="AE223" i="15"/>
  <c r="A228" i="15" s="1"/>
  <c r="AE243" i="15"/>
  <c r="A248" i="15" s="1"/>
  <c r="AE263" i="15"/>
  <c r="A268" i="15" s="1"/>
  <c r="AF10" i="7"/>
  <c r="AE28" i="17"/>
  <c r="A33" i="17" s="1"/>
  <c r="AE48" i="17"/>
  <c r="A53" i="17" s="1"/>
  <c r="AE68" i="17"/>
  <c r="A73" i="17" s="1"/>
  <c r="AE88" i="17"/>
  <c r="A93" i="17" s="1"/>
  <c r="AE108" i="17"/>
  <c r="A113" i="17" s="1"/>
  <c r="AE128" i="17"/>
  <c r="A133" i="17" s="1"/>
  <c r="AE148" i="17"/>
  <c r="A153" i="17" s="1"/>
  <c r="AE168" i="17"/>
  <c r="A173" i="17" s="1"/>
  <c r="AE188" i="17"/>
  <c r="A193" i="17" s="1"/>
  <c r="AE208" i="17"/>
  <c r="A213" i="17" s="1"/>
  <c r="AE228" i="17"/>
  <c r="A233" i="17" s="1"/>
  <c r="AE248" i="17"/>
  <c r="A253" i="17" s="1"/>
  <c r="AE268" i="17"/>
  <c r="AE258" i="18"/>
  <c r="A263" i="18" s="1"/>
  <c r="AE23" i="21"/>
  <c r="A28" i="21" s="1"/>
  <c r="AE43" i="21"/>
  <c r="A48" i="21" s="1"/>
  <c r="AE63" i="21"/>
  <c r="A68" i="21" s="1"/>
  <c r="AE83" i="21"/>
  <c r="A88" i="21" s="1"/>
  <c r="AE103" i="21"/>
  <c r="A108" i="21" s="1"/>
  <c r="AE123" i="21"/>
  <c r="A128" i="21" s="1"/>
  <c r="AE143" i="21"/>
  <c r="A148" i="21" s="1"/>
  <c r="AE163" i="21"/>
  <c r="A168" i="21" s="1"/>
  <c r="AE183" i="21"/>
  <c r="A188" i="21" s="1"/>
  <c r="AE203" i="21"/>
  <c r="A208" i="21" s="1"/>
  <c r="AE223" i="21"/>
  <c r="A228" i="21" s="1"/>
  <c r="AE243" i="21"/>
  <c r="A248" i="21" s="1"/>
  <c r="AE263" i="21"/>
  <c r="A268" i="21" s="1"/>
  <c r="AF16" i="7"/>
  <c r="AE28" i="23"/>
  <c r="A33" i="23" s="1"/>
  <c r="AE48" i="23"/>
  <c r="A53" i="23" s="1"/>
  <c r="AE68" i="23"/>
  <c r="A73" i="23" s="1"/>
  <c r="AE88" i="23"/>
  <c r="A93" i="23" s="1"/>
  <c r="AE108" i="23"/>
  <c r="A113" i="23" s="1"/>
  <c r="AE128" i="23"/>
  <c r="A133" i="23" s="1"/>
  <c r="AE148" i="23"/>
  <c r="A153" i="23" s="1"/>
  <c r="AE168" i="23"/>
  <c r="A173" i="23" s="1"/>
  <c r="AE188" i="23"/>
  <c r="A193" i="23" s="1"/>
  <c r="AE208" i="23"/>
  <c r="A213" i="23" s="1"/>
  <c r="AE228" i="23"/>
  <c r="A233" i="23" s="1"/>
  <c r="AE248" i="23"/>
  <c r="A253" i="23" s="1"/>
  <c r="AE268" i="23"/>
  <c r="AE23" i="26"/>
  <c r="A28" i="26" s="1"/>
  <c r="AE43" i="26"/>
  <c r="A48" i="26" s="1"/>
  <c r="AE63" i="26"/>
  <c r="A68" i="26" s="1"/>
  <c r="AE83" i="26"/>
  <c r="A88" i="26" s="1"/>
  <c r="AE103" i="26"/>
  <c r="A108" i="26" s="1"/>
  <c r="AE123" i="26"/>
  <c r="A128" i="26" s="1"/>
  <c r="AE143" i="26"/>
  <c r="A148" i="26" s="1"/>
  <c r="AE163" i="26"/>
  <c r="A168" i="26" s="1"/>
  <c r="AE183" i="26"/>
  <c r="A188" i="26" s="1"/>
  <c r="AE203" i="26"/>
  <c r="A208" i="26" s="1"/>
  <c r="AE223" i="26"/>
  <c r="A228" i="26" s="1"/>
  <c r="AE243" i="26"/>
  <c r="A248" i="26" s="1"/>
  <c r="AE263" i="26"/>
  <c r="A268" i="26" s="1"/>
  <c r="AF21" i="7"/>
  <c r="R14" i="7"/>
  <c r="R19" i="7"/>
  <c r="AE258" i="27"/>
  <c r="A263" i="27" s="1"/>
  <c r="AE263" i="13"/>
  <c r="A268" i="13" s="1"/>
  <c r="AE28" i="15"/>
  <c r="A33" i="15" s="1"/>
  <c r="AE48" i="15"/>
  <c r="A53" i="15" s="1"/>
  <c r="AE68" i="15"/>
  <c r="A73" i="15" s="1"/>
  <c r="AE88" i="15"/>
  <c r="A93" i="15" s="1"/>
  <c r="AE108" i="15"/>
  <c r="A113" i="15" s="1"/>
  <c r="AE128" i="15"/>
  <c r="A133" i="15" s="1"/>
  <c r="AE148" i="15"/>
  <c r="A153" i="15" s="1"/>
  <c r="AE168" i="15"/>
  <c r="A173" i="15" s="1"/>
  <c r="AE188" i="15"/>
  <c r="A193" i="15" s="1"/>
  <c r="AE208" i="15"/>
  <c r="A213" i="15" s="1"/>
  <c r="AE228" i="15"/>
  <c r="A233" i="15" s="1"/>
  <c r="AE248" i="15"/>
  <c r="A253" i="15" s="1"/>
  <c r="AE268" i="15"/>
  <c r="R11" i="7"/>
  <c r="AE33" i="17"/>
  <c r="A38" i="17" s="1"/>
  <c r="AE53" i="17"/>
  <c r="A58" i="17" s="1"/>
  <c r="AE73" i="17"/>
  <c r="A78" i="17" s="1"/>
  <c r="AE93" i="17"/>
  <c r="A98" i="17" s="1"/>
  <c r="AE113" i="17"/>
  <c r="A118" i="17" s="1"/>
  <c r="AE133" i="17"/>
  <c r="A138" i="17" s="1"/>
  <c r="AE153" i="17"/>
  <c r="A158" i="17" s="1"/>
  <c r="AE173" i="17"/>
  <c r="A178" i="17" s="1"/>
  <c r="AE193" i="17"/>
  <c r="A198" i="17" s="1"/>
  <c r="AE213" i="17"/>
  <c r="A218" i="17" s="1"/>
  <c r="AE233" i="17"/>
  <c r="A238" i="17" s="1"/>
  <c r="AE253" i="17"/>
  <c r="A258" i="17" s="1"/>
  <c r="AE28" i="19"/>
  <c r="A33" i="19" s="1"/>
  <c r="AE48" i="19"/>
  <c r="A53" i="19" s="1"/>
  <c r="AE68" i="19"/>
  <c r="A73" i="19" s="1"/>
  <c r="AE88" i="19"/>
  <c r="A93" i="19" s="1"/>
  <c r="AE108" i="19"/>
  <c r="A113" i="19" s="1"/>
  <c r="AE128" i="19"/>
  <c r="A133" i="19" s="1"/>
  <c r="AE148" i="19"/>
  <c r="A153" i="19" s="1"/>
  <c r="AE168" i="19"/>
  <c r="A173" i="19" s="1"/>
  <c r="AE188" i="19"/>
  <c r="A193" i="19" s="1"/>
  <c r="AE208" i="19"/>
  <c r="A213" i="19" s="1"/>
  <c r="AE228" i="19"/>
  <c r="A233" i="19" s="1"/>
  <c r="AE248" i="19"/>
  <c r="A253" i="19" s="1"/>
  <c r="AE268" i="19"/>
  <c r="AE28" i="21"/>
  <c r="A33" i="21" s="1"/>
  <c r="AE48" i="21"/>
  <c r="A53" i="21" s="1"/>
  <c r="AE68" i="21"/>
  <c r="A73" i="21" s="1"/>
  <c r="AE88" i="21"/>
  <c r="A93" i="21" s="1"/>
  <c r="AE108" i="21"/>
  <c r="A113" i="21" s="1"/>
  <c r="AE128" i="21"/>
  <c r="A133" i="21" s="1"/>
  <c r="AE148" i="21"/>
  <c r="A153" i="21" s="1"/>
  <c r="AE168" i="21"/>
  <c r="A173" i="21" s="1"/>
  <c r="AE188" i="21"/>
  <c r="A193" i="21" s="1"/>
  <c r="AE208" i="21"/>
  <c r="A213" i="21" s="1"/>
  <c r="AE228" i="21"/>
  <c r="A233" i="21" s="1"/>
  <c r="AE248" i="21"/>
  <c r="A253" i="21" s="1"/>
  <c r="AE268" i="21"/>
  <c r="R17" i="7"/>
  <c r="AE33" i="23"/>
  <c r="A38" i="23" s="1"/>
  <c r="AE53" i="23"/>
  <c r="A58" i="23" s="1"/>
  <c r="AE73" i="23"/>
  <c r="A78" i="23" s="1"/>
  <c r="AE93" i="23"/>
  <c r="A98" i="23" s="1"/>
  <c r="AE113" i="23"/>
  <c r="A118" i="23" s="1"/>
  <c r="AE133" i="23"/>
  <c r="A138" i="23" s="1"/>
  <c r="AE153" i="23"/>
  <c r="A158" i="23" s="1"/>
  <c r="AE173" i="23"/>
  <c r="A178" i="23" s="1"/>
  <c r="AE193" i="23"/>
  <c r="A198" i="23" s="1"/>
  <c r="AE213" i="23"/>
  <c r="A218" i="23" s="1"/>
  <c r="AE233" i="23"/>
  <c r="A238" i="23" s="1"/>
  <c r="AE253" i="23"/>
  <c r="A258" i="23" s="1"/>
  <c r="AF19" i="7"/>
  <c r="AE28" i="26"/>
  <c r="A33" i="26" s="1"/>
  <c r="AE48" i="26"/>
  <c r="A53" i="26" s="1"/>
  <c r="AE68" i="26"/>
  <c r="A73" i="26" s="1"/>
  <c r="AE88" i="26"/>
  <c r="A93" i="26" s="1"/>
  <c r="AE108" i="26"/>
  <c r="A113" i="26" s="1"/>
  <c r="AE128" i="26"/>
  <c r="A133" i="26" s="1"/>
  <c r="AE148" i="26"/>
  <c r="A153" i="26" s="1"/>
  <c r="AE168" i="26"/>
  <c r="A173" i="26" s="1"/>
  <c r="AE188" i="26"/>
  <c r="A193" i="26" s="1"/>
  <c r="AE208" i="26"/>
  <c r="A213" i="26" s="1"/>
  <c r="AE228" i="26"/>
  <c r="A233" i="26" s="1"/>
  <c r="AE248" i="26"/>
  <c r="A253" i="26" s="1"/>
  <c r="AE268" i="26"/>
  <c r="AF9" i="7"/>
  <c r="AF11" i="7"/>
  <c r="AE18" i="20"/>
  <c r="A23" i="20" s="1"/>
  <c r="AE38" i="20"/>
  <c r="A43" i="20" s="1"/>
  <c r="AE58" i="20"/>
  <c r="A63" i="20" s="1"/>
  <c r="AE78" i="20"/>
  <c r="A83" i="20" s="1"/>
  <c r="AE98" i="20"/>
  <c r="A103" i="20" s="1"/>
  <c r="AE118" i="20"/>
  <c r="A123" i="20" s="1"/>
  <c r="AE138" i="20"/>
  <c r="A143" i="20" s="1"/>
  <c r="AE158" i="20"/>
  <c r="A163" i="20" s="1"/>
  <c r="AE178" i="20"/>
  <c r="A183" i="20" s="1"/>
  <c r="AE198" i="20"/>
  <c r="A203" i="20" s="1"/>
  <c r="AE218" i="20"/>
  <c r="A223" i="20" s="1"/>
  <c r="AE238" i="20"/>
  <c r="A243" i="20" s="1"/>
  <c r="AE258" i="20"/>
  <c r="A263" i="20" s="1"/>
  <c r="AF17" i="7"/>
  <c r="AE28" i="24"/>
  <c r="A33" i="24" s="1"/>
  <c r="AE48" i="24"/>
  <c r="A53" i="24" s="1"/>
  <c r="AE68" i="24"/>
  <c r="A73" i="24" s="1"/>
  <c r="AE88" i="24"/>
  <c r="A93" i="24" s="1"/>
  <c r="AE108" i="24"/>
  <c r="A113" i="24" s="1"/>
  <c r="AE128" i="24"/>
  <c r="A133" i="24" s="1"/>
  <c r="AE148" i="24"/>
  <c r="A153" i="24" s="1"/>
  <c r="AE168" i="24"/>
  <c r="A173" i="24" s="1"/>
  <c r="AE188" i="24"/>
  <c r="A193" i="24" s="1"/>
  <c r="AE208" i="24"/>
  <c r="A213" i="24" s="1"/>
  <c r="AE228" i="24"/>
  <c r="A233" i="24" s="1"/>
  <c r="AE248" i="24"/>
  <c r="A253" i="24" s="1"/>
  <c r="AE268" i="24"/>
  <c r="AE18" i="25"/>
  <c r="A23" i="25" s="1"/>
  <c r="AE38" i="25"/>
  <c r="A43" i="25" s="1"/>
  <c r="AE58" i="25"/>
  <c r="A63" i="25" s="1"/>
  <c r="AE78" i="25"/>
  <c r="A83" i="25" s="1"/>
  <c r="AE98" i="25"/>
  <c r="A103" i="25" s="1"/>
  <c r="AE118" i="25"/>
  <c r="A123" i="25" s="1"/>
  <c r="AE138" i="25"/>
  <c r="A143" i="25" s="1"/>
  <c r="AE158" i="25"/>
  <c r="A163" i="25" s="1"/>
  <c r="AE178" i="25"/>
  <c r="A183" i="25" s="1"/>
  <c r="AE198" i="25"/>
  <c r="A203" i="25" s="1"/>
  <c r="AE218" i="25"/>
  <c r="A223" i="25" s="1"/>
  <c r="AE238" i="25"/>
  <c r="A243" i="25" s="1"/>
  <c r="AE258" i="25"/>
  <c r="A263" i="25" s="1"/>
  <c r="R12" i="7"/>
  <c r="AF15" i="7"/>
  <c r="AE18" i="15"/>
  <c r="A23" i="15" s="1"/>
  <c r="AE38" i="15"/>
  <c r="A43" i="15" s="1"/>
  <c r="AE58" i="15"/>
  <c r="A63" i="15" s="1"/>
  <c r="AE78" i="15"/>
  <c r="A83" i="15" s="1"/>
  <c r="AE98" i="15"/>
  <c r="A103" i="15" s="1"/>
  <c r="AE118" i="15"/>
  <c r="A123" i="15" s="1"/>
  <c r="AE138" i="15"/>
  <c r="A143" i="15" s="1"/>
  <c r="AE158" i="15"/>
  <c r="A163" i="15" s="1"/>
  <c r="AE178" i="15"/>
  <c r="A183" i="15" s="1"/>
  <c r="AE198" i="15"/>
  <c r="A203" i="15" s="1"/>
  <c r="AE218" i="15"/>
  <c r="A223" i="15" s="1"/>
  <c r="AE238" i="15"/>
  <c r="A243" i="15" s="1"/>
  <c r="AE258" i="15"/>
  <c r="A263" i="15" s="1"/>
  <c r="AE23" i="17"/>
  <c r="A28" i="17" s="1"/>
  <c r="AE43" i="17"/>
  <c r="A48" i="17" s="1"/>
  <c r="AE63" i="17"/>
  <c r="A68" i="17" s="1"/>
  <c r="AE83" i="17"/>
  <c r="A88" i="17" s="1"/>
  <c r="AE103" i="17"/>
  <c r="A108" i="17" s="1"/>
  <c r="AE123" i="17"/>
  <c r="A128" i="17" s="1"/>
  <c r="AE143" i="17"/>
  <c r="A148" i="17" s="1"/>
  <c r="AE163" i="17"/>
  <c r="A168" i="17" s="1"/>
  <c r="AE183" i="17"/>
  <c r="A188" i="17" s="1"/>
  <c r="AE203" i="17"/>
  <c r="A208" i="17" s="1"/>
  <c r="AE223" i="17"/>
  <c r="A228" i="17" s="1"/>
  <c r="AE243" i="17"/>
  <c r="A248" i="17" s="1"/>
  <c r="AE263" i="17"/>
  <c r="A268" i="17" s="1"/>
  <c r="AF12" i="7"/>
  <c r="AE18" i="21"/>
  <c r="A23" i="21" s="1"/>
  <c r="AE38" i="21"/>
  <c r="A43" i="21" s="1"/>
  <c r="AE58" i="21"/>
  <c r="A63" i="21" s="1"/>
  <c r="AE78" i="21"/>
  <c r="A83" i="21" s="1"/>
  <c r="AE98" i="21"/>
  <c r="A103" i="21" s="1"/>
  <c r="AE118" i="21"/>
  <c r="A123" i="21" s="1"/>
  <c r="AE138" i="21"/>
  <c r="A143" i="21" s="1"/>
  <c r="AE158" i="21"/>
  <c r="A163" i="21" s="1"/>
  <c r="AE178" i="21"/>
  <c r="A183" i="21" s="1"/>
  <c r="AE198" i="21"/>
  <c r="A203" i="21" s="1"/>
  <c r="AE218" i="21"/>
  <c r="A223" i="21" s="1"/>
  <c r="AE238" i="21"/>
  <c r="A243" i="21" s="1"/>
  <c r="AE258" i="21"/>
  <c r="A263" i="21" s="1"/>
  <c r="AE23" i="23"/>
  <c r="A28" i="23" s="1"/>
  <c r="AE43" i="23"/>
  <c r="A48" i="23" s="1"/>
  <c r="AE63" i="23"/>
  <c r="A68" i="23" s="1"/>
  <c r="AE83" i="23"/>
  <c r="A88" i="23" s="1"/>
  <c r="AE103" i="23"/>
  <c r="A108" i="23" s="1"/>
  <c r="AE123" i="23"/>
  <c r="A128" i="23" s="1"/>
  <c r="AE143" i="23"/>
  <c r="A148" i="23" s="1"/>
  <c r="AE163" i="23"/>
  <c r="A168" i="23" s="1"/>
  <c r="AE183" i="23"/>
  <c r="A188" i="23" s="1"/>
  <c r="AE203" i="23"/>
  <c r="A208" i="23" s="1"/>
  <c r="AE223" i="23"/>
  <c r="A228" i="23" s="1"/>
  <c r="AE243" i="23"/>
  <c r="A248" i="23" s="1"/>
  <c r="AE263" i="23"/>
  <c r="A268" i="23" s="1"/>
  <c r="AF18" i="7"/>
  <c r="AE23" i="27"/>
  <c r="A28" i="27" s="1"/>
  <c r="AE43" i="27"/>
  <c r="A48" i="27" s="1"/>
  <c r="AE63" i="27"/>
  <c r="A68" i="27" s="1"/>
  <c r="AE83" i="27"/>
  <c r="A88" i="27" s="1"/>
  <c r="AE103" i="27"/>
  <c r="A108" i="27" s="1"/>
  <c r="AE123" i="27"/>
  <c r="A128" i="27" s="1"/>
  <c r="AE143" i="27"/>
  <c r="A148" i="27" s="1"/>
  <c r="AE163" i="27"/>
  <c r="A168" i="27" s="1"/>
  <c r="AE183" i="27"/>
  <c r="A188" i="27" s="1"/>
  <c r="AE203" i="27"/>
  <c r="A208" i="27" s="1"/>
  <c r="AE223" i="27"/>
  <c r="A228" i="27" s="1"/>
  <c r="AE243" i="27"/>
  <c r="A248" i="27" s="1"/>
  <c r="AE263" i="27"/>
  <c r="A268" i="27" s="1"/>
  <c r="AE8" i="27"/>
  <c r="A13" i="27" s="1"/>
  <c r="P9" i="27"/>
  <c r="AE10" i="27" s="1"/>
  <c r="AD9" i="27"/>
  <c r="AE12" i="27" s="1"/>
  <c r="AE18" i="26"/>
  <c r="A23" i="26" s="1"/>
  <c r="AE38" i="26"/>
  <c r="A43" i="26" s="1"/>
  <c r="AE58" i="26"/>
  <c r="A63" i="26" s="1"/>
  <c r="AE78" i="26"/>
  <c r="A83" i="26" s="1"/>
  <c r="AE98" i="26"/>
  <c r="A103" i="26" s="1"/>
  <c r="AE118" i="26"/>
  <c r="A123" i="26" s="1"/>
  <c r="AE138" i="26"/>
  <c r="A143" i="26" s="1"/>
  <c r="AE158" i="26"/>
  <c r="A163" i="26" s="1"/>
  <c r="AE178" i="26"/>
  <c r="A183" i="26" s="1"/>
  <c r="AE198" i="26"/>
  <c r="A203" i="26" s="1"/>
  <c r="AE218" i="26"/>
  <c r="A223" i="26" s="1"/>
  <c r="AE238" i="26"/>
  <c r="A243" i="26" s="1"/>
  <c r="AE258" i="26"/>
  <c r="A263" i="26" s="1"/>
  <c r="AE8" i="26"/>
  <c r="A13" i="26" s="1"/>
  <c r="P9" i="26"/>
  <c r="AE10" i="26" s="1"/>
  <c r="AD9" i="26"/>
  <c r="AE12" i="26" s="1"/>
  <c r="AE8" i="25"/>
  <c r="A13" i="25" s="1"/>
  <c r="AE88" i="25"/>
  <c r="A93" i="25" s="1"/>
  <c r="AE108" i="25"/>
  <c r="A113" i="25" s="1"/>
  <c r="AE128" i="25"/>
  <c r="A133" i="25" s="1"/>
  <c r="AE148" i="25"/>
  <c r="A153" i="25" s="1"/>
  <c r="AE168" i="25"/>
  <c r="A173" i="25" s="1"/>
  <c r="AE188" i="25"/>
  <c r="A193" i="25" s="1"/>
  <c r="AE208" i="25"/>
  <c r="A213" i="25" s="1"/>
  <c r="AE228" i="25"/>
  <c r="A233" i="25" s="1"/>
  <c r="AE248" i="25"/>
  <c r="A253" i="25" s="1"/>
  <c r="AE268" i="25"/>
  <c r="P9" i="25"/>
  <c r="AE10" i="25" s="1"/>
  <c r="AD9" i="25"/>
  <c r="AE12" i="25" s="1"/>
  <c r="AE8" i="24"/>
  <c r="A13" i="24" s="1"/>
  <c r="P9" i="24"/>
  <c r="AE10" i="24" s="1"/>
  <c r="AD9" i="24"/>
  <c r="AE12" i="24" s="1"/>
  <c r="AE8" i="23"/>
  <c r="A13" i="23" s="1"/>
  <c r="P9" i="23"/>
  <c r="AE10" i="23" s="1"/>
  <c r="AD9" i="23"/>
  <c r="AE12" i="23" s="1"/>
  <c r="AE23" i="22"/>
  <c r="A28" i="22" s="1"/>
  <c r="AE43" i="22"/>
  <c r="A48" i="22" s="1"/>
  <c r="AE63" i="22"/>
  <c r="A68" i="22" s="1"/>
  <c r="AE83" i="22"/>
  <c r="A88" i="22" s="1"/>
  <c r="AE103" i="22"/>
  <c r="A108" i="22" s="1"/>
  <c r="AE123" i="22"/>
  <c r="A128" i="22" s="1"/>
  <c r="AE143" i="22"/>
  <c r="A148" i="22" s="1"/>
  <c r="AE163" i="22"/>
  <c r="A168" i="22" s="1"/>
  <c r="AE183" i="22"/>
  <c r="A188" i="22" s="1"/>
  <c r="AE203" i="22"/>
  <c r="A208" i="22" s="1"/>
  <c r="AE223" i="22"/>
  <c r="A228" i="22" s="1"/>
  <c r="AE243" i="22"/>
  <c r="A248" i="22" s="1"/>
  <c r="AE263" i="22"/>
  <c r="A268" i="22" s="1"/>
  <c r="AE8" i="22"/>
  <c r="A13" i="22" s="1"/>
  <c r="P9" i="22"/>
  <c r="AE10" i="22" s="1"/>
  <c r="AD9" i="22"/>
  <c r="AE12" i="22" s="1"/>
  <c r="AE8" i="21"/>
  <c r="A13" i="21" s="1"/>
  <c r="P9" i="21"/>
  <c r="AE10" i="21" s="1"/>
  <c r="AD9" i="21"/>
  <c r="AE12" i="21" s="1"/>
  <c r="AE8" i="20"/>
  <c r="A13" i="20" s="1"/>
  <c r="AF14" i="7"/>
  <c r="P9" i="20"/>
  <c r="AE10" i="20" s="1"/>
  <c r="AE13" i="20" s="1"/>
  <c r="A18" i="20" s="1"/>
  <c r="AE8" i="19"/>
  <c r="A13" i="19" s="1"/>
  <c r="AE18" i="19"/>
  <c r="A23" i="19" s="1"/>
  <c r="AE38" i="19"/>
  <c r="A43" i="19" s="1"/>
  <c r="AE58" i="19"/>
  <c r="A63" i="19" s="1"/>
  <c r="AE78" i="19"/>
  <c r="A83" i="19" s="1"/>
  <c r="AE98" i="19"/>
  <c r="A103" i="19" s="1"/>
  <c r="AE118" i="19"/>
  <c r="A123" i="19" s="1"/>
  <c r="AE138" i="19"/>
  <c r="A143" i="19" s="1"/>
  <c r="AE158" i="19"/>
  <c r="A163" i="19" s="1"/>
  <c r="AE178" i="19"/>
  <c r="A183" i="19" s="1"/>
  <c r="AE198" i="19"/>
  <c r="A203" i="19" s="1"/>
  <c r="AE218" i="19"/>
  <c r="A223" i="19" s="1"/>
  <c r="AE238" i="19"/>
  <c r="A243" i="19" s="1"/>
  <c r="AE258" i="19"/>
  <c r="A263" i="19" s="1"/>
  <c r="AE23" i="19"/>
  <c r="A28" i="19" s="1"/>
  <c r="AE43" i="19"/>
  <c r="A48" i="19" s="1"/>
  <c r="AE63" i="19"/>
  <c r="A68" i="19" s="1"/>
  <c r="AE83" i="19"/>
  <c r="A88" i="19" s="1"/>
  <c r="AE103" i="19"/>
  <c r="A108" i="19" s="1"/>
  <c r="AE123" i="19"/>
  <c r="A128" i="19" s="1"/>
  <c r="AE143" i="19"/>
  <c r="A148" i="19" s="1"/>
  <c r="AE163" i="19"/>
  <c r="A168" i="19" s="1"/>
  <c r="AE183" i="19"/>
  <c r="A188" i="19" s="1"/>
  <c r="AE203" i="19"/>
  <c r="A208" i="19" s="1"/>
  <c r="AE223" i="19"/>
  <c r="A228" i="19" s="1"/>
  <c r="AE243" i="19"/>
  <c r="A248" i="19" s="1"/>
  <c r="AE263" i="19"/>
  <c r="A268" i="19" s="1"/>
  <c r="AF13" i="7"/>
  <c r="P9" i="19"/>
  <c r="AE10" i="19" s="1"/>
  <c r="AE13" i="19" s="1"/>
  <c r="A18" i="19" s="1"/>
  <c r="AE8" i="18"/>
  <c r="A13" i="18" s="1"/>
  <c r="AE28" i="18"/>
  <c r="A33" i="18" s="1"/>
  <c r="AE48" i="18"/>
  <c r="A53" i="18" s="1"/>
  <c r="AE68" i="18"/>
  <c r="A73" i="18" s="1"/>
  <c r="AE88" i="18"/>
  <c r="A93" i="18" s="1"/>
  <c r="AE108" i="18"/>
  <c r="A113" i="18" s="1"/>
  <c r="AE128" i="18"/>
  <c r="A133" i="18" s="1"/>
  <c r="AE148" i="18"/>
  <c r="A153" i="18" s="1"/>
  <c r="AE168" i="18"/>
  <c r="A173" i="18" s="1"/>
  <c r="AE188" i="18"/>
  <c r="A193" i="18" s="1"/>
  <c r="AE208" i="18"/>
  <c r="A213" i="18" s="1"/>
  <c r="AE228" i="18"/>
  <c r="A233" i="18" s="1"/>
  <c r="AE248" i="18"/>
  <c r="A253" i="18" s="1"/>
  <c r="AE263" i="18"/>
  <c r="A268" i="18" s="1"/>
  <c r="AE268" i="18"/>
  <c r="P9" i="18"/>
  <c r="AE10" i="18" s="1"/>
  <c r="AD9" i="18"/>
  <c r="AE12" i="18" s="1"/>
  <c r="AE8" i="17"/>
  <c r="A13" i="17" s="1"/>
  <c r="P9" i="17"/>
  <c r="AE10" i="17" s="1"/>
  <c r="AD9" i="17"/>
  <c r="AE12" i="17" s="1"/>
  <c r="AE23" i="16"/>
  <c r="A28" i="16" s="1"/>
  <c r="AE43" i="16"/>
  <c r="A48" i="16" s="1"/>
  <c r="AE63" i="16"/>
  <c r="A68" i="16" s="1"/>
  <c r="AE83" i="16"/>
  <c r="A88" i="16" s="1"/>
  <c r="AE103" i="16"/>
  <c r="A108" i="16" s="1"/>
  <c r="AE123" i="16"/>
  <c r="A128" i="16" s="1"/>
  <c r="AE143" i="16"/>
  <c r="A148" i="16" s="1"/>
  <c r="AE163" i="16"/>
  <c r="A168" i="16" s="1"/>
  <c r="AE183" i="16"/>
  <c r="A188" i="16" s="1"/>
  <c r="AE203" i="16"/>
  <c r="A208" i="16" s="1"/>
  <c r="AE223" i="16"/>
  <c r="A228" i="16" s="1"/>
  <c r="AE243" i="16"/>
  <c r="A248" i="16" s="1"/>
  <c r="AE263" i="16"/>
  <c r="A268" i="16" s="1"/>
  <c r="AE8" i="16"/>
  <c r="A13" i="16" s="1"/>
  <c r="P9" i="16"/>
  <c r="AE10" i="16" s="1"/>
  <c r="AD9" i="16"/>
  <c r="AE12" i="16" s="1"/>
  <c r="P9" i="15"/>
  <c r="AE10" i="15" s="1"/>
  <c r="AE13" i="15" s="1"/>
  <c r="A18" i="15" s="1"/>
  <c r="AD4" i="15"/>
  <c r="AE7" i="15" s="1"/>
  <c r="AE8" i="15" s="1"/>
  <c r="A13" i="15" s="1"/>
  <c r="P9" i="14"/>
  <c r="AE10" i="14" s="1"/>
  <c r="AE13" i="14" s="1"/>
  <c r="A18" i="14" s="1"/>
  <c r="AD4" i="14"/>
  <c r="AE7" i="14" s="1"/>
  <c r="AE8" i="14" s="1"/>
  <c r="A13" i="14" s="1"/>
  <c r="AE238" i="13"/>
  <c r="A243" i="13" s="1"/>
  <c r="AE258" i="13"/>
  <c r="A263" i="13" s="1"/>
  <c r="AE208" i="13"/>
  <c r="A213" i="13" s="1"/>
  <c r="AE228" i="13"/>
  <c r="A233" i="13" s="1"/>
  <c r="AE248" i="13"/>
  <c r="A253" i="13" s="1"/>
  <c r="AE268" i="13"/>
  <c r="P9" i="13"/>
  <c r="AE10" i="13" s="1"/>
  <c r="AE13" i="13" s="1"/>
  <c r="A18" i="13" s="1"/>
  <c r="AD4" i="13"/>
  <c r="AE7" i="13" s="1"/>
  <c r="AE8" i="13" s="1"/>
  <c r="A13" i="13" s="1"/>
  <c r="AE23" i="12"/>
  <c r="A28" i="12" s="1"/>
  <c r="AE43" i="12"/>
  <c r="A48" i="12" s="1"/>
  <c r="AE63" i="12"/>
  <c r="A68" i="12" s="1"/>
  <c r="AE83" i="12"/>
  <c r="A88" i="12" s="1"/>
  <c r="AE103" i="12"/>
  <c r="A108" i="12" s="1"/>
  <c r="AE123" i="12"/>
  <c r="A128" i="12" s="1"/>
  <c r="AE143" i="12"/>
  <c r="A148" i="12" s="1"/>
  <c r="AE163" i="12"/>
  <c r="A168" i="12" s="1"/>
  <c r="AE183" i="12"/>
  <c r="A188" i="12" s="1"/>
  <c r="AE203" i="12"/>
  <c r="A208" i="12" s="1"/>
  <c r="AE223" i="12"/>
  <c r="A228" i="12" s="1"/>
  <c r="AE243" i="12"/>
  <c r="A248" i="12" s="1"/>
  <c r="AE263" i="12"/>
  <c r="A268" i="12" s="1"/>
  <c r="P9" i="12"/>
  <c r="AE10" i="12" s="1"/>
  <c r="AE13" i="12" s="1"/>
  <c r="A18" i="12" s="1"/>
  <c r="AD4" i="12"/>
  <c r="AE7" i="12" s="1"/>
  <c r="AE8" i="12" s="1"/>
  <c r="AE8" i="11"/>
  <c r="A13" i="11" s="1"/>
  <c r="P9" i="11"/>
  <c r="AE10" i="11" s="1"/>
  <c r="AD9" i="11"/>
  <c r="AE12" i="11" s="1"/>
  <c r="P21" i="7"/>
  <c r="Q21" i="7" s="1"/>
  <c r="P20" i="7"/>
  <c r="Q20" i="7" s="1"/>
  <c r="P19" i="7"/>
  <c r="Q19" i="7" s="1"/>
  <c r="P18" i="7"/>
  <c r="Q18" i="7" s="1"/>
  <c r="P17" i="7"/>
  <c r="Q17" i="7" s="1"/>
  <c r="P16" i="7"/>
  <c r="Q16" i="7" s="1"/>
  <c r="P15" i="7"/>
  <c r="Q15" i="7" s="1"/>
  <c r="P14" i="7"/>
  <c r="Q14" i="7" s="1"/>
  <c r="P13" i="7"/>
  <c r="Q13" i="7" s="1"/>
  <c r="P12" i="7"/>
  <c r="Q12" i="7" s="1"/>
  <c r="P11" i="7"/>
  <c r="Q11" i="7" s="1"/>
  <c r="P10" i="7"/>
  <c r="Q10" i="7" s="1"/>
  <c r="P9" i="7"/>
  <c r="Q9" i="7" s="1"/>
  <c r="P8" i="7"/>
  <c r="Q8" i="7" s="1"/>
  <c r="P7" i="7"/>
  <c r="Q7" i="7" s="1"/>
  <c r="P6" i="7"/>
  <c r="Q6" i="7" s="1"/>
  <c r="P5" i="7"/>
  <c r="Q5" i="7" s="1"/>
  <c r="P4" i="7"/>
  <c r="Q4" i="7" s="1"/>
  <c r="P3" i="7"/>
  <c r="Q3" i="7" s="1"/>
  <c r="F21" i="7"/>
  <c r="G21" i="7"/>
  <c r="H21" i="7"/>
  <c r="I21" i="7"/>
  <c r="J21" i="7"/>
  <c r="K21" i="7"/>
  <c r="L21" i="7"/>
  <c r="M21" i="7"/>
  <c r="N21" i="7"/>
  <c r="O21" i="7"/>
  <c r="E21" i="7"/>
  <c r="F20" i="7"/>
  <c r="G20" i="7"/>
  <c r="H20" i="7"/>
  <c r="I20" i="7"/>
  <c r="J20" i="7"/>
  <c r="K20" i="7"/>
  <c r="L20" i="7"/>
  <c r="M20" i="7"/>
  <c r="N20" i="7"/>
  <c r="O20" i="7"/>
  <c r="E20" i="7"/>
  <c r="F19" i="7"/>
  <c r="G19" i="7"/>
  <c r="H19" i="7"/>
  <c r="I19" i="7"/>
  <c r="J19" i="7"/>
  <c r="K19" i="7"/>
  <c r="L19" i="7"/>
  <c r="M19" i="7"/>
  <c r="N19" i="7"/>
  <c r="O19" i="7"/>
  <c r="E19" i="7"/>
  <c r="F18" i="7"/>
  <c r="G18" i="7"/>
  <c r="H18" i="7"/>
  <c r="I18" i="7"/>
  <c r="J18" i="7"/>
  <c r="K18" i="7"/>
  <c r="L18" i="7"/>
  <c r="M18" i="7"/>
  <c r="N18" i="7"/>
  <c r="O18" i="7"/>
  <c r="E18" i="7"/>
  <c r="F17" i="7"/>
  <c r="G17" i="7"/>
  <c r="H17" i="7"/>
  <c r="I17" i="7"/>
  <c r="J17" i="7"/>
  <c r="K17" i="7"/>
  <c r="L17" i="7"/>
  <c r="M17" i="7"/>
  <c r="N17" i="7"/>
  <c r="O17" i="7"/>
  <c r="E17" i="7"/>
  <c r="F16" i="7"/>
  <c r="G16" i="7"/>
  <c r="H16" i="7"/>
  <c r="I16" i="7"/>
  <c r="J16" i="7"/>
  <c r="K16" i="7"/>
  <c r="L16" i="7"/>
  <c r="M16" i="7"/>
  <c r="N16" i="7"/>
  <c r="O16" i="7"/>
  <c r="E16" i="7"/>
  <c r="F15" i="7"/>
  <c r="G15" i="7"/>
  <c r="H15" i="7"/>
  <c r="I15" i="7"/>
  <c r="J15" i="7"/>
  <c r="K15" i="7"/>
  <c r="L15" i="7"/>
  <c r="M15" i="7"/>
  <c r="N15" i="7"/>
  <c r="O15" i="7"/>
  <c r="E15" i="7"/>
  <c r="F14" i="7"/>
  <c r="G14" i="7"/>
  <c r="H14" i="7"/>
  <c r="I14" i="7"/>
  <c r="J14" i="7"/>
  <c r="K14" i="7"/>
  <c r="L14" i="7"/>
  <c r="M14" i="7"/>
  <c r="N14" i="7"/>
  <c r="O14" i="7"/>
  <c r="E14" i="7"/>
  <c r="F13" i="7"/>
  <c r="G13" i="7"/>
  <c r="H13" i="7"/>
  <c r="I13" i="7"/>
  <c r="J13" i="7"/>
  <c r="K13" i="7"/>
  <c r="L13" i="7"/>
  <c r="M13" i="7"/>
  <c r="N13" i="7"/>
  <c r="O13" i="7"/>
  <c r="E13" i="7"/>
  <c r="F12" i="7"/>
  <c r="G12" i="7"/>
  <c r="H12" i="7"/>
  <c r="I12" i="7"/>
  <c r="J12" i="7"/>
  <c r="K12" i="7"/>
  <c r="L12" i="7"/>
  <c r="M12" i="7"/>
  <c r="N12" i="7"/>
  <c r="O12" i="7"/>
  <c r="E12" i="7"/>
  <c r="F11" i="7"/>
  <c r="G11" i="7"/>
  <c r="H11" i="7"/>
  <c r="I11" i="7"/>
  <c r="J11" i="7"/>
  <c r="K11" i="7"/>
  <c r="L11" i="7"/>
  <c r="M11" i="7"/>
  <c r="N11" i="7"/>
  <c r="O11" i="7"/>
  <c r="E11" i="7"/>
  <c r="F10" i="7"/>
  <c r="G10" i="7"/>
  <c r="H10" i="7"/>
  <c r="I10" i="7"/>
  <c r="J10" i="7"/>
  <c r="K10" i="7"/>
  <c r="L10" i="7"/>
  <c r="M10" i="7"/>
  <c r="N10" i="7"/>
  <c r="O10" i="7"/>
  <c r="E10" i="7"/>
  <c r="F9" i="7"/>
  <c r="G9" i="7"/>
  <c r="H9" i="7"/>
  <c r="I9" i="7"/>
  <c r="J9" i="7"/>
  <c r="K9" i="7"/>
  <c r="L9" i="7"/>
  <c r="M9" i="7"/>
  <c r="N9" i="7"/>
  <c r="O9" i="7"/>
  <c r="E9" i="7"/>
  <c r="F8" i="7"/>
  <c r="G8" i="7"/>
  <c r="H8" i="7"/>
  <c r="I8" i="7"/>
  <c r="J8" i="7"/>
  <c r="K8" i="7"/>
  <c r="L8" i="7"/>
  <c r="M8" i="7"/>
  <c r="N8" i="7"/>
  <c r="O8" i="7"/>
  <c r="E8" i="7"/>
  <c r="F7" i="7"/>
  <c r="G7" i="7"/>
  <c r="H7" i="7"/>
  <c r="I7" i="7"/>
  <c r="J7" i="7"/>
  <c r="K7" i="7"/>
  <c r="L7" i="7"/>
  <c r="M7" i="7"/>
  <c r="N7" i="7"/>
  <c r="O7" i="7"/>
  <c r="E7" i="7"/>
  <c r="F6" i="7"/>
  <c r="G6" i="7"/>
  <c r="H6" i="7"/>
  <c r="I6" i="7"/>
  <c r="J6" i="7"/>
  <c r="K6" i="7"/>
  <c r="L6" i="7"/>
  <c r="M6" i="7"/>
  <c r="N6" i="7"/>
  <c r="O6" i="7"/>
  <c r="E6" i="7"/>
  <c r="F5" i="7"/>
  <c r="G5" i="7"/>
  <c r="H5" i="7"/>
  <c r="I5" i="7"/>
  <c r="J5" i="7"/>
  <c r="K5" i="7"/>
  <c r="L5" i="7"/>
  <c r="M5" i="7"/>
  <c r="N5" i="7"/>
  <c r="O5" i="7"/>
  <c r="E5" i="7"/>
  <c r="F4" i="7"/>
  <c r="G4" i="7"/>
  <c r="H4" i="7"/>
  <c r="I4" i="7"/>
  <c r="J4" i="7"/>
  <c r="K4" i="7"/>
  <c r="L4" i="7"/>
  <c r="M4" i="7"/>
  <c r="N4" i="7"/>
  <c r="O4" i="7"/>
  <c r="E4" i="7"/>
  <c r="F3" i="7"/>
  <c r="G3" i="7"/>
  <c r="H3" i="7"/>
  <c r="I3" i="7"/>
  <c r="J3" i="7"/>
  <c r="K3" i="7"/>
  <c r="L3" i="7"/>
  <c r="M3" i="7"/>
  <c r="N3" i="7"/>
  <c r="O3" i="7"/>
  <c r="E3" i="7"/>
  <c r="E2" i="7"/>
  <c r="C21" i="7"/>
  <c r="C20" i="7"/>
  <c r="C19" i="7"/>
  <c r="C18" i="7"/>
  <c r="C17" i="7"/>
  <c r="C16" i="7"/>
  <c r="C15" i="7"/>
  <c r="C14" i="7"/>
  <c r="C13" i="7"/>
  <c r="C12" i="7"/>
  <c r="C11" i="7"/>
  <c r="C10" i="7"/>
  <c r="C9" i="7"/>
  <c r="C8" i="7"/>
  <c r="C7" i="7"/>
  <c r="C6" i="7"/>
  <c r="C5" i="7"/>
  <c r="C4" i="7"/>
  <c r="C3" i="7"/>
  <c r="C2" i="7"/>
  <c r="AH21" i="7"/>
  <c r="AH20" i="7"/>
  <c r="AH19" i="7"/>
  <c r="AH18" i="7"/>
  <c r="AH17" i="7"/>
  <c r="AH16" i="7"/>
  <c r="AH15" i="7"/>
  <c r="AH14" i="7"/>
  <c r="AH13" i="7"/>
  <c r="AH11" i="7"/>
  <c r="AH10" i="7"/>
  <c r="AH9" i="7"/>
  <c r="AH8" i="7"/>
  <c r="AH7" i="7"/>
  <c r="AH6" i="7"/>
  <c r="AH5" i="7"/>
  <c r="AH4" i="7"/>
  <c r="AH3" i="7"/>
  <c r="AH2" i="7"/>
  <c r="AI21" i="7"/>
  <c r="AI20" i="7"/>
  <c r="AI19" i="7"/>
  <c r="AI18" i="7"/>
  <c r="AI17" i="7"/>
  <c r="AI16" i="7"/>
  <c r="AI15" i="7"/>
  <c r="AI14" i="7"/>
  <c r="AI13" i="7"/>
  <c r="AI12" i="7"/>
  <c r="AI11" i="7"/>
  <c r="AI10" i="7"/>
  <c r="AI9" i="7"/>
  <c r="AI8" i="7"/>
  <c r="AI7" i="7"/>
  <c r="AI6" i="7"/>
  <c r="AI5" i="7"/>
  <c r="AI4" i="7"/>
  <c r="AI3" i="7"/>
  <c r="AC264" i="6"/>
  <c r="AD264" i="6" s="1"/>
  <c r="AE267" i="6" s="1"/>
  <c r="O264" i="6"/>
  <c r="P264" i="6" s="1"/>
  <c r="AE265" i="6" s="1"/>
  <c r="AC259" i="6"/>
  <c r="AD259" i="6" s="1"/>
  <c r="AE262" i="6" s="1"/>
  <c r="O259" i="6"/>
  <c r="P259" i="6" s="1"/>
  <c r="AE260" i="6" s="1"/>
  <c r="AE263" i="6" s="1"/>
  <c r="A268" i="6" s="1"/>
  <c r="AC254" i="6"/>
  <c r="AD254" i="6" s="1"/>
  <c r="AE257" i="6" s="1"/>
  <c r="O254" i="6"/>
  <c r="P254" i="6" s="1"/>
  <c r="AE255" i="6" s="1"/>
  <c r="AC249" i="6"/>
  <c r="AD249" i="6" s="1"/>
  <c r="AE252" i="6" s="1"/>
  <c r="O249" i="6"/>
  <c r="P249" i="6" s="1"/>
  <c r="AE250" i="6" s="1"/>
  <c r="AC244" i="6"/>
  <c r="AD244" i="6" s="1"/>
  <c r="AE247" i="6" s="1"/>
  <c r="O244" i="6"/>
  <c r="P244" i="6" s="1"/>
  <c r="AE245" i="6" s="1"/>
  <c r="AC239" i="6"/>
  <c r="AD239" i="6" s="1"/>
  <c r="AE242" i="6" s="1"/>
  <c r="O239" i="6"/>
  <c r="P239" i="6" s="1"/>
  <c r="AE240" i="6" s="1"/>
  <c r="AC234" i="6"/>
  <c r="AD234" i="6" s="1"/>
  <c r="AE237" i="6" s="1"/>
  <c r="O234" i="6"/>
  <c r="P234" i="6" s="1"/>
  <c r="AE235" i="6" s="1"/>
  <c r="AC229" i="6"/>
  <c r="AD229" i="6" s="1"/>
  <c r="AE232" i="6" s="1"/>
  <c r="O229" i="6"/>
  <c r="P229" i="6" s="1"/>
  <c r="AE230" i="6" s="1"/>
  <c r="AE233" i="6" s="1"/>
  <c r="A238" i="6" s="1"/>
  <c r="AC224" i="6"/>
  <c r="AD224" i="6" s="1"/>
  <c r="AE227" i="6" s="1"/>
  <c r="O224" i="6"/>
  <c r="P224" i="6" s="1"/>
  <c r="AE225" i="6" s="1"/>
  <c r="AC219" i="6"/>
  <c r="AD219" i="6" s="1"/>
  <c r="AE222" i="6" s="1"/>
  <c r="O219" i="6"/>
  <c r="P219" i="6" s="1"/>
  <c r="AE220" i="6" s="1"/>
  <c r="AE223" i="6" s="1"/>
  <c r="A228" i="6" s="1"/>
  <c r="AC214" i="6"/>
  <c r="AD214" i="6" s="1"/>
  <c r="AE217" i="6" s="1"/>
  <c r="O214" i="6"/>
  <c r="P214" i="6" s="1"/>
  <c r="AE215" i="6" s="1"/>
  <c r="AC209" i="6"/>
  <c r="AD209" i="6" s="1"/>
  <c r="AE212" i="6" s="1"/>
  <c r="O209" i="6"/>
  <c r="P209" i="6" s="1"/>
  <c r="AE210" i="6" s="1"/>
  <c r="AC204" i="6"/>
  <c r="AD204" i="6" s="1"/>
  <c r="AE207" i="6" s="1"/>
  <c r="O204" i="6"/>
  <c r="P204" i="6" s="1"/>
  <c r="AE205" i="6" s="1"/>
  <c r="AE208" i="6" s="1"/>
  <c r="A213" i="6" s="1"/>
  <c r="AC199" i="6"/>
  <c r="AD199" i="6" s="1"/>
  <c r="AE202" i="6" s="1"/>
  <c r="O199" i="6"/>
  <c r="P199" i="6" s="1"/>
  <c r="AE200" i="6" s="1"/>
  <c r="AE203" i="6" s="1"/>
  <c r="A208" i="6" s="1"/>
  <c r="AC194" i="6"/>
  <c r="AD194" i="6" s="1"/>
  <c r="AE197" i="6" s="1"/>
  <c r="O194" i="6"/>
  <c r="P194" i="6" s="1"/>
  <c r="AE195" i="6" s="1"/>
  <c r="AC189" i="6"/>
  <c r="AD189" i="6" s="1"/>
  <c r="AE192" i="6" s="1"/>
  <c r="O189" i="6"/>
  <c r="P189" i="6" s="1"/>
  <c r="AE190" i="6" s="1"/>
  <c r="AE193" i="6" s="1"/>
  <c r="A198" i="6" s="1"/>
  <c r="AC184" i="6"/>
  <c r="AD184" i="6" s="1"/>
  <c r="AE187" i="6" s="1"/>
  <c r="O184" i="6"/>
  <c r="P184" i="6" s="1"/>
  <c r="AE185" i="6" s="1"/>
  <c r="AE188" i="6" s="1"/>
  <c r="A193" i="6" s="1"/>
  <c r="AC179" i="6"/>
  <c r="AD179" i="6" s="1"/>
  <c r="AE182" i="6" s="1"/>
  <c r="O179" i="6"/>
  <c r="P179" i="6" s="1"/>
  <c r="AE180" i="6" s="1"/>
  <c r="AE183" i="6" s="1"/>
  <c r="A188" i="6" s="1"/>
  <c r="AC174" i="6"/>
  <c r="AD174" i="6" s="1"/>
  <c r="AE177" i="6" s="1"/>
  <c r="P174" i="6"/>
  <c r="AE175" i="6" s="1"/>
  <c r="O174" i="6"/>
  <c r="AC169" i="6"/>
  <c r="AD169" i="6" s="1"/>
  <c r="AE172" i="6" s="1"/>
  <c r="O169" i="6"/>
  <c r="P169" i="6" s="1"/>
  <c r="AE170" i="6" s="1"/>
  <c r="AC164" i="6"/>
  <c r="AD164" i="6" s="1"/>
  <c r="AE167" i="6" s="1"/>
  <c r="O164" i="6"/>
  <c r="P164" i="6" s="1"/>
  <c r="AE165" i="6" s="1"/>
  <c r="AC159" i="6"/>
  <c r="AD159" i="6" s="1"/>
  <c r="AE162" i="6" s="1"/>
  <c r="O159" i="6"/>
  <c r="P159" i="6" s="1"/>
  <c r="AE160" i="6" s="1"/>
  <c r="AC154" i="6"/>
  <c r="AD154" i="6" s="1"/>
  <c r="AE157" i="6" s="1"/>
  <c r="O154" i="6"/>
  <c r="P154" i="6" s="1"/>
  <c r="AE155" i="6" s="1"/>
  <c r="AC149" i="6"/>
  <c r="AD149" i="6" s="1"/>
  <c r="AE152" i="6" s="1"/>
  <c r="O149" i="6"/>
  <c r="P149" i="6" s="1"/>
  <c r="AE150" i="6" s="1"/>
  <c r="AE153" i="6" s="1"/>
  <c r="A158" i="6" s="1"/>
  <c r="AC144" i="6"/>
  <c r="AD144" i="6" s="1"/>
  <c r="AE147" i="6" s="1"/>
  <c r="O144" i="6"/>
  <c r="P144" i="6" s="1"/>
  <c r="AE145" i="6" s="1"/>
  <c r="AC139" i="6"/>
  <c r="AD139" i="6" s="1"/>
  <c r="AE142" i="6" s="1"/>
  <c r="O139" i="6"/>
  <c r="P139" i="6" s="1"/>
  <c r="AE140" i="6" s="1"/>
  <c r="AC134" i="6"/>
  <c r="AD134" i="6" s="1"/>
  <c r="AE137" i="6" s="1"/>
  <c r="O134" i="6"/>
  <c r="P134" i="6" s="1"/>
  <c r="AE135" i="6" s="1"/>
  <c r="AC129" i="6"/>
  <c r="AD129" i="6" s="1"/>
  <c r="AE132" i="6" s="1"/>
  <c r="O129" i="6"/>
  <c r="P129" i="6" s="1"/>
  <c r="AE130" i="6" s="1"/>
  <c r="AC124" i="6"/>
  <c r="AD124" i="6" s="1"/>
  <c r="AE127" i="6" s="1"/>
  <c r="O124" i="6"/>
  <c r="P124" i="6" s="1"/>
  <c r="AE125" i="6" s="1"/>
  <c r="AE128" i="6" s="1"/>
  <c r="A133" i="6" s="1"/>
  <c r="AC119" i="6"/>
  <c r="AD119" i="6" s="1"/>
  <c r="AE122" i="6" s="1"/>
  <c r="O119" i="6"/>
  <c r="P119" i="6" s="1"/>
  <c r="AE120" i="6" s="1"/>
  <c r="AE123" i="6" s="1"/>
  <c r="A128" i="6" s="1"/>
  <c r="AC114" i="6"/>
  <c r="AD114" i="6" s="1"/>
  <c r="AE117" i="6" s="1"/>
  <c r="O114" i="6"/>
  <c r="P114" i="6" s="1"/>
  <c r="AE115" i="6" s="1"/>
  <c r="AC109" i="6"/>
  <c r="AD109" i="6" s="1"/>
  <c r="AE112" i="6" s="1"/>
  <c r="O109" i="6"/>
  <c r="P109" i="6" s="1"/>
  <c r="AE110" i="6" s="1"/>
  <c r="AE113" i="6" s="1"/>
  <c r="A118" i="6" s="1"/>
  <c r="AC104" i="6"/>
  <c r="AD104" i="6" s="1"/>
  <c r="AE107" i="6" s="1"/>
  <c r="O104" i="6"/>
  <c r="P104" i="6" s="1"/>
  <c r="AE105" i="6" s="1"/>
  <c r="AC99" i="6"/>
  <c r="AD99" i="6" s="1"/>
  <c r="AE102" i="6" s="1"/>
  <c r="O99" i="6"/>
  <c r="P99" i="6" s="1"/>
  <c r="AE100" i="6" s="1"/>
  <c r="AE103" i="6" s="1"/>
  <c r="A108" i="6" s="1"/>
  <c r="AC94" i="6"/>
  <c r="AD94" i="6" s="1"/>
  <c r="AE97" i="6" s="1"/>
  <c r="P94" i="6"/>
  <c r="AE95" i="6" s="1"/>
  <c r="O94" i="6"/>
  <c r="AC89" i="6"/>
  <c r="AD89" i="6" s="1"/>
  <c r="AE92" i="6" s="1"/>
  <c r="O89" i="6"/>
  <c r="P89" i="6" s="1"/>
  <c r="AE90" i="6" s="1"/>
  <c r="AC84" i="6"/>
  <c r="AD84" i="6" s="1"/>
  <c r="AE87" i="6" s="1"/>
  <c r="O84" i="6"/>
  <c r="P84" i="6" s="1"/>
  <c r="AE85" i="6" s="1"/>
  <c r="AC79" i="6"/>
  <c r="AD79" i="6" s="1"/>
  <c r="AE82" i="6" s="1"/>
  <c r="O79" i="6"/>
  <c r="P79" i="6" s="1"/>
  <c r="AE80" i="6" s="1"/>
  <c r="AC74" i="6"/>
  <c r="AD74" i="6" s="1"/>
  <c r="AE77" i="6" s="1"/>
  <c r="O74" i="6"/>
  <c r="P74" i="6" s="1"/>
  <c r="AE75" i="6" s="1"/>
  <c r="AC69" i="6"/>
  <c r="AD69" i="6" s="1"/>
  <c r="AE72" i="6" s="1"/>
  <c r="O69" i="6"/>
  <c r="P69" i="6" s="1"/>
  <c r="AE70" i="6" s="1"/>
  <c r="AC64" i="6"/>
  <c r="AD64" i="6" s="1"/>
  <c r="AE67" i="6" s="1"/>
  <c r="O64" i="6"/>
  <c r="P64" i="6" s="1"/>
  <c r="AE65" i="6" s="1"/>
  <c r="AC59" i="6"/>
  <c r="AD59" i="6" s="1"/>
  <c r="AE62" i="6" s="1"/>
  <c r="O59" i="6"/>
  <c r="P59" i="6" s="1"/>
  <c r="AE60" i="6" s="1"/>
  <c r="AE63" i="6" s="1"/>
  <c r="A68" i="6" s="1"/>
  <c r="AC54" i="6"/>
  <c r="AD54" i="6" s="1"/>
  <c r="AE57" i="6" s="1"/>
  <c r="O54" i="6"/>
  <c r="P54" i="6" s="1"/>
  <c r="AE55" i="6" s="1"/>
  <c r="AC49" i="6"/>
  <c r="AD49" i="6" s="1"/>
  <c r="AE52" i="6" s="1"/>
  <c r="O49" i="6"/>
  <c r="P49" i="6" s="1"/>
  <c r="AE50" i="6" s="1"/>
  <c r="AC44" i="6"/>
  <c r="AD44" i="6" s="1"/>
  <c r="AE47" i="6" s="1"/>
  <c r="O44" i="6"/>
  <c r="P44" i="6" s="1"/>
  <c r="AE45" i="6" s="1"/>
  <c r="AC39" i="6"/>
  <c r="AD39" i="6" s="1"/>
  <c r="AE42" i="6" s="1"/>
  <c r="O39" i="6"/>
  <c r="P39" i="6" s="1"/>
  <c r="AE40" i="6" s="1"/>
  <c r="AE43" i="6" s="1"/>
  <c r="A48" i="6" s="1"/>
  <c r="AC34" i="6"/>
  <c r="AD34" i="6" s="1"/>
  <c r="AE37" i="6" s="1"/>
  <c r="O34" i="6"/>
  <c r="P34" i="6" s="1"/>
  <c r="AE35" i="6" s="1"/>
  <c r="AC29" i="6"/>
  <c r="AD29" i="6" s="1"/>
  <c r="AE32" i="6" s="1"/>
  <c r="O29" i="6"/>
  <c r="P29" i="6" s="1"/>
  <c r="AE30" i="6" s="1"/>
  <c r="AE33" i="6" s="1"/>
  <c r="A38" i="6" s="1"/>
  <c r="AC24" i="6"/>
  <c r="AD24" i="6" s="1"/>
  <c r="AE27" i="6" s="1"/>
  <c r="O24" i="6"/>
  <c r="P24" i="6" s="1"/>
  <c r="AE25" i="6" s="1"/>
  <c r="AC19" i="6"/>
  <c r="AD19" i="6" s="1"/>
  <c r="AE22" i="6" s="1"/>
  <c r="O19" i="6"/>
  <c r="P19" i="6" s="1"/>
  <c r="AE20" i="6" s="1"/>
  <c r="AC14" i="6"/>
  <c r="AD14" i="6" s="1"/>
  <c r="AE17" i="6" s="1"/>
  <c r="O14" i="6"/>
  <c r="P14" i="6" s="1"/>
  <c r="AE15" i="6" s="1"/>
  <c r="AC9" i="6"/>
  <c r="AD9" i="6" s="1"/>
  <c r="AE12" i="6" s="1"/>
  <c r="O9" i="6"/>
  <c r="P9" i="6" s="1"/>
  <c r="AE10" i="6" s="1"/>
  <c r="AC4" i="6"/>
  <c r="O4" i="6"/>
  <c r="AC264" i="5"/>
  <c r="AD264" i="5" s="1"/>
  <c r="AE267" i="5" s="1"/>
  <c r="O264" i="5"/>
  <c r="P264" i="5" s="1"/>
  <c r="AE265" i="5" s="1"/>
  <c r="AC259" i="5"/>
  <c r="AD259" i="5" s="1"/>
  <c r="AE262" i="5" s="1"/>
  <c r="O259" i="5"/>
  <c r="P259" i="5" s="1"/>
  <c r="AE260" i="5" s="1"/>
  <c r="AC254" i="5"/>
  <c r="AD254" i="5" s="1"/>
  <c r="AE257" i="5" s="1"/>
  <c r="O254" i="5"/>
  <c r="P254" i="5" s="1"/>
  <c r="AE255" i="5" s="1"/>
  <c r="AC249" i="5"/>
  <c r="AD249" i="5" s="1"/>
  <c r="AE252" i="5" s="1"/>
  <c r="O249" i="5"/>
  <c r="P249" i="5" s="1"/>
  <c r="AE250" i="5" s="1"/>
  <c r="AE253" i="5" s="1"/>
  <c r="A258" i="5" s="1"/>
  <c r="AC244" i="5"/>
  <c r="AD244" i="5" s="1"/>
  <c r="AE247" i="5" s="1"/>
  <c r="O244" i="5"/>
  <c r="P244" i="5" s="1"/>
  <c r="AE245" i="5" s="1"/>
  <c r="AC239" i="5"/>
  <c r="AD239" i="5" s="1"/>
  <c r="AE242" i="5" s="1"/>
  <c r="O239" i="5"/>
  <c r="P239" i="5" s="1"/>
  <c r="AE240" i="5" s="1"/>
  <c r="AC234" i="5"/>
  <c r="AD234" i="5" s="1"/>
  <c r="AE237" i="5" s="1"/>
  <c r="O234" i="5"/>
  <c r="P234" i="5" s="1"/>
  <c r="AE235" i="5" s="1"/>
  <c r="AC229" i="5"/>
  <c r="AD229" i="5" s="1"/>
  <c r="AE232" i="5" s="1"/>
  <c r="O229" i="5"/>
  <c r="P229" i="5" s="1"/>
  <c r="AE230" i="5" s="1"/>
  <c r="AE233" i="5" s="1"/>
  <c r="A238" i="5" s="1"/>
  <c r="AC224" i="5"/>
  <c r="AD224" i="5" s="1"/>
  <c r="AE227" i="5" s="1"/>
  <c r="O224" i="5"/>
  <c r="P224" i="5" s="1"/>
  <c r="AE225" i="5" s="1"/>
  <c r="AC219" i="5"/>
  <c r="AD219" i="5" s="1"/>
  <c r="AE222" i="5" s="1"/>
  <c r="O219" i="5"/>
  <c r="P219" i="5" s="1"/>
  <c r="AE220" i="5" s="1"/>
  <c r="AC214" i="5"/>
  <c r="AD214" i="5" s="1"/>
  <c r="AE217" i="5" s="1"/>
  <c r="O214" i="5"/>
  <c r="P214" i="5" s="1"/>
  <c r="AE215" i="5" s="1"/>
  <c r="AC209" i="5"/>
  <c r="AD209" i="5" s="1"/>
  <c r="AE212" i="5" s="1"/>
  <c r="O209" i="5"/>
  <c r="P209" i="5" s="1"/>
  <c r="AE210" i="5" s="1"/>
  <c r="AE213" i="5" s="1"/>
  <c r="A218" i="5" s="1"/>
  <c r="AC204" i="5"/>
  <c r="AD204" i="5" s="1"/>
  <c r="AE207" i="5" s="1"/>
  <c r="O204" i="5"/>
  <c r="P204" i="5" s="1"/>
  <c r="AE205" i="5" s="1"/>
  <c r="AC199" i="5"/>
  <c r="AD199" i="5" s="1"/>
  <c r="AE202" i="5" s="1"/>
  <c r="O199" i="5"/>
  <c r="P199" i="5" s="1"/>
  <c r="AE200" i="5" s="1"/>
  <c r="AC194" i="5"/>
  <c r="AD194" i="5" s="1"/>
  <c r="AE197" i="5" s="1"/>
  <c r="O194" i="5"/>
  <c r="P194" i="5" s="1"/>
  <c r="AE195" i="5" s="1"/>
  <c r="AC189" i="5"/>
  <c r="AD189" i="5" s="1"/>
  <c r="AE192" i="5" s="1"/>
  <c r="O189" i="5"/>
  <c r="P189" i="5" s="1"/>
  <c r="AE190" i="5" s="1"/>
  <c r="AE193" i="5" s="1"/>
  <c r="A198" i="5" s="1"/>
  <c r="AC184" i="5"/>
  <c r="AD184" i="5" s="1"/>
  <c r="AE187" i="5" s="1"/>
  <c r="O184" i="5"/>
  <c r="P184" i="5" s="1"/>
  <c r="AE185" i="5" s="1"/>
  <c r="AC179" i="5"/>
  <c r="AD179" i="5" s="1"/>
  <c r="AE182" i="5" s="1"/>
  <c r="O179" i="5"/>
  <c r="P179" i="5" s="1"/>
  <c r="AE180" i="5" s="1"/>
  <c r="AC174" i="5"/>
  <c r="AD174" i="5" s="1"/>
  <c r="AE177" i="5" s="1"/>
  <c r="O174" i="5"/>
  <c r="P174" i="5" s="1"/>
  <c r="AE175" i="5" s="1"/>
  <c r="AC169" i="5"/>
  <c r="AD169" i="5" s="1"/>
  <c r="AE172" i="5" s="1"/>
  <c r="O169" i="5"/>
  <c r="P169" i="5" s="1"/>
  <c r="AE170" i="5" s="1"/>
  <c r="AE173" i="5" s="1"/>
  <c r="A178" i="5" s="1"/>
  <c r="AC164" i="5"/>
  <c r="AD164" i="5" s="1"/>
  <c r="AE167" i="5" s="1"/>
  <c r="O164" i="5"/>
  <c r="P164" i="5" s="1"/>
  <c r="AE165" i="5" s="1"/>
  <c r="AC159" i="5"/>
  <c r="AD159" i="5" s="1"/>
  <c r="AE162" i="5" s="1"/>
  <c r="O159" i="5"/>
  <c r="P159" i="5" s="1"/>
  <c r="AE160" i="5" s="1"/>
  <c r="AC154" i="5"/>
  <c r="AD154" i="5" s="1"/>
  <c r="AE157" i="5" s="1"/>
  <c r="O154" i="5"/>
  <c r="P154" i="5" s="1"/>
  <c r="AE155" i="5" s="1"/>
  <c r="AC149" i="5"/>
  <c r="AD149" i="5" s="1"/>
  <c r="AE152" i="5" s="1"/>
  <c r="O149" i="5"/>
  <c r="P149" i="5" s="1"/>
  <c r="AE150" i="5" s="1"/>
  <c r="AE153" i="5" s="1"/>
  <c r="A158" i="5" s="1"/>
  <c r="AC144" i="5"/>
  <c r="AD144" i="5" s="1"/>
  <c r="AE147" i="5" s="1"/>
  <c r="O144" i="5"/>
  <c r="P144" i="5" s="1"/>
  <c r="AE145" i="5" s="1"/>
  <c r="AC139" i="5"/>
  <c r="AD139" i="5" s="1"/>
  <c r="AE142" i="5" s="1"/>
  <c r="O139" i="5"/>
  <c r="P139" i="5" s="1"/>
  <c r="AE140" i="5" s="1"/>
  <c r="AC134" i="5"/>
  <c r="AD134" i="5" s="1"/>
  <c r="AE137" i="5" s="1"/>
  <c r="O134" i="5"/>
  <c r="P134" i="5" s="1"/>
  <c r="AE135" i="5" s="1"/>
  <c r="AC129" i="5"/>
  <c r="AD129" i="5" s="1"/>
  <c r="AE132" i="5" s="1"/>
  <c r="O129" i="5"/>
  <c r="P129" i="5" s="1"/>
  <c r="AE130" i="5" s="1"/>
  <c r="AE133" i="5" s="1"/>
  <c r="A138" i="5" s="1"/>
  <c r="AC124" i="5"/>
  <c r="AD124" i="5" s="1"/>
  <c r="AE127" i="5" s="1"/>
  <c r="O124" i="5"/>
  <c r="P124" i="5" s="1"/>
  <c r="AE125" i="5" s="1"/>
  <c r="AC119" i="5"/>
  <c r="AD119" i="5" s="1"/>
  <c r="AE122" i="5" s="1"/>
  <c r="O119" i="5"/>
  <c r="P119" i="5" s="1"/>
  <c r="AE120" i="5" s="1"/>
  <c r="AC114" i="5"/>
  <c r="AD114" i="5" s="1"/>
  <c r="AE117" i="5" s="1"/>
  <c r="O114" i="5"/>
  <c r="P114" i="5" s="1"/>
  <c r="AE115" i="5" s="1"/>
  <c r="AC109" i="5"/>
  <c r="AD109" i="5" s="1"/>
  <c r="AE112" i="5" s="1"/>
  <c r="O109" i="5"/>
  <c r="P109" i="5" s="1"/>
  <c r="AE110" i="5" s="1"/>
  <c r="AE113" i="5" s="1"/>
  <c r="A118" i="5" s="1"/>
  <c r="AC104" i="5"/>
  <c r="AD104" i="5" s="1"/>
  <c r="AE107" i="5" s="1"/>
  <c r="O104" i="5"/>
  <c r="P104" i="5" s="1"/>
  <c r="AE105" i="5" s="1"/>
  <c r="AC99" i="5"/>
  <c r="AD99" i="5" s="1"/>
  <c r="AE102" i="5" s="1"/>
  <c r="O99" i="5"/>
  <c r="P99" i="5" s="1"/>
  <c r="AE100" i="5" s="1"/>
  <c r="AC94" i="5"/>
  <c r="AD94" i="5" s="1"/>
  <c r="AE97" i="5" s="1"/>
  <c r="O94" i="5"/>
  <c r="P94" i="5" s="1"/>
  <c r="AE95" i="5" s="1"/>
  <c r="AC89" i="5"/>
  <c r="AD89" i="5" s="1"/>
  <c r="AE92" i="5" s="1"/>
  <c r="O89" i="5"/>
  <c r="P89" i="5" s="1"/>
  <c r="AE90" i="5" s="1"/>
  <c r="AE93" i="5" s="1"/>
  <c r="A98" i="5" s="1"/>
  <c r="AC84" i="5"/>
  <c r="AD84" i="5" s="1"/>
  <c r="AE87" i="5" s="1"/>
  <c r="O84" i="5"/>
  <c r="P84" i="5" s="1"/>
  <c r="AE85" i="5" s="1"/>
  <c r="AC79" i="5"/>
  <c r="AD79" i="5" s="1"/>
  <c r="AE82" i="5" s="1"/>
  <c r="O79" i="5"/>
  <c r="P79" i="5" s="1"/>
  <c r="AE80" i="5" s="1"/>
  <c r="AC74" i="5"/>
  <c r="AD74" i="5" s="1"/>
  <c r="AE77" i="5" s="1"/>
  <c r="O74" i="5"/>
  <c r="P74" i="5" s="1"/>
  <c r="AE75" i="5" s="1"/>
  <c r="AC69" i="5"/>
  <c r="AD69" i="5" s="1"/>
  <c r="AE72" i="5" s="1"/>
  <c r="O69" i="5"/>
  <c r="P69" i="5" s="1"/>
  <c r="AE70" i="5" s="1"/>
  <c r="AE73" i="5" s="1"/>
  <c r="A78" i="5" s="1"/>
  <c r="AC64" i="5"/>
  <c r="AD64" i="5" s="1"/>
  <c r="AE67" i="5" s="1"/>
  <c r="O64" i="5"/>
  <c r="P64" i="5" s="1"/>
  <c r="AE65" i="5" s="1"/>
  <c r="AE68" i="5" s="1"/>
  <c r="A73" i="5" s="1"/>
  <c r="AC59" i="5"/>
  <c r="AD59" i="5" s="1"/>
  <c r="AE62" i="5" s="1"/>
  <c r="O59" i="5"/>
  <c r="P59" i="5" s="1"/>
  <c r="AE60" i="5" s="1"/>
  <c r="AC54" i="5"/>
  <c r="AD54" i="5" s="1"/>
  <c r="AE57" i="5" s="1"/>
  <c r="O54" i="5"/>
  <c r="P54" i="5" s="1"/>
  <c r="AE55" i="5" s="1"/>
  <c r="AC49" i="5"/>
  <c r="AD49" i="5" s="1"/>
  <c r="AE52" i="5" s="1"/>
  <c r="O49" i="5"/>
  <c r="P49" i="5" s="1"/>
  <c r="AE50" i="5" s="1"/>
  <c r="AE53" i="5" s="1"/>
  <c r="A58" i="5" s="1"/>
  <c r="AC44" i="5"/>
  <c r="AD44" i="5" s="1"/>
  <c r="AE47" i="5" s="1"/>
  <c r="O44" i="5"/>
  <c r="P44" i="5" s="1"/>
  <c r="AE45" i="5" s="1"/>
  <c r="AC39" i="5"/>
  <c r="AD39" i="5" s="1"/>
  <c r="AE42" i="5" s="1"/>
  <c r="O39" i="5"/>
  <c r="P39" i="5" s="1"/>
  <c r="AE40" i="5" s="1"/>
  <c r="AC34" i="5"/>
  <c r="AD34" i="5" s="1"/>
  <c r="AE37" i="5" s="1"/>
  <c r="O34" i="5"/>
  <c r="P34" i="5" s="1"/>
  <c r="AE35" i="5" s="1"/>
  <c r="AC29" i="5"/>
  <c r="AD29" i="5" s="1"/>
  <c r="AE32" i="5" s="1"/>
  <c r="O29" i="5"/>
  <c r="P29" i="5" s="1"/>
  <c r="AE30" i="5" s="1"/>
  <c r="AE33" i="5" s="1"/>
  <c r="A38" i="5" s="1"/>
  <c r="AC24" i="5"/>
  <c r="AD24" i="5" s="1"/>
  <c r="AE27" i="5" s="1"/>
  <c r="O24" i="5"/>
  <c r="P24" i="5" s="1"/>
  <c r="AE25" i="5" s="1"/>
  <c r="AC19" i="5"/>
  <c r="AD19" i="5" s="1"/>
  <c r="AE22" i="5" s="1"/>
  <c r="O19" i="5"/>
  <c r="P19" i="5" s="1"/>
  <c r="AE20" i="5" s="1"/>
  <c r="AC14" i="5"/>
  <c r="AD14" i="5" s="1"/>
  <c r="AE17" i="5" s="1"/>
  <c r="O14" i="5"/>
  <c r="P14" i="5" s="1"/>
  <c r="AE15" i="5" s="1"/>
  <c r="AC9" i="5"/>
  <c r="AD9" i="5" s="1"/>
  <c r="AE12" i="5" s="1"/>
  <c r="O9" i="5"/>
  <c r="P9" i="5" s="1"/>
  <c r="AE10" i="5" s="1"/>
  <c r="AC4" i="5"/>
  <c r="O4" i="5"/>
  <c r="AE248" i="6" l="1"/>
  <c r="A253" i="6" s="1"/>
  <c r="AE73" i="6"/>
  <c r="A78" i="6" s="1"/>
  <c r="AE108" i="6"/>
  <c r="A113" i="6" s="1"/>
  <c r="AE143" i="6"/>
  <c r="A148" i="6" s="1"/>
  <c r="AE88" i="6"/>
  <c r="A93" i="6" s="1"/>
  <c r="AE268" i="6"/>
  <c r="AE48" i="5"/>
  <c r="A53" i="5" s="1"/>
  <c r="AE88" i="5"/>
  <c r="A93" i="5" s="1"/>
  <c r="AE13" i="11"/>
  <c r="A18" i="11" s="1"/>
  <c r="AE168" i="6"/>
  <c r="A173" i="6" s="1"/>
  <c r="AK23" i="7"/>
  <c r="AG14" i="7"/>
  <c r="AG7" i="7"/>
  <c r="AE13" i="16"/>
  <c r="A18" i="16" s="1"/>
  <c r="AE13" i="17"/>
  <c r="A18" i="17" s="1"/>
  <c r="AG11" i="7"/>
  <c r="AG6" i="7"/>
  <c r="AG9" i="7"/>
  <c r="AG13" i="7"/>
  <c r="AG8" i="7"/>
  <c r="AE43" i="5"/>
  <c r="A48" i="5" s="1"/>
  <c r="AE63" i="5"/>
  <c r="A68" i="5" s="1"/>
  <c r="AE83" i="5"/>
  <c r="A88" i="5" s="1"/>
  <c r="AE103" i="5"/>
  <c r="A108" i="5" s="1"/>
  <c r="AE123" i="5"/>
  <c r="A128" i="5" s="1"/>
  <c r="AE143" i="5"/>
  <c r="A148" i="5" s="1"/>
  <c r="AE163" i="5"/>
  <c r="A168" i="5" s="1"/>
  <c r="AE183" i="5"/>
  <c r="A188" i="5" s="1"/>
  <c r="AE203" i="5"/>
  <c r="A208" i="5" s="1"/>
  <c r="AE223" i="5"/>
  <c r="A228" i="5" s="1"/>
  <c r="AE243" i="5"/>
  <c r="A248" i="5" s="1"/>
  <c r="AE263" i="5"/>
  <c r="A268" i="5" s="1"/>
  <c r="AE68" i="6"/>
  <c r="A73" i="6" s="1"/>
  <c r="AE83" i="6"/>
  <c r="A88" i="6" s="1"/>
  <c r="AE148" i="6"/>
  <c r="A153" i="6" s="1"/>
  <c r="AE163" i="6"/>
  <c r="A168" i="6" s="1"/>
  <c r="AE228" i="6"/>
  <c r="A233" i="6" s="1"/>
  <c r="AE243" i="6"/>
  <c r="A248" i="6" s="1"/>
  <c r="AG5" i="7"/>
  <c r="AE13" i="26"/>
  <c r="A18" i="26" s="1"/>
  <c r="AE13" i="27"/>
  <c r="AE108" i="5"/>
  <c r="A113" i="5" s="1"/>
  <c r="AE128" i="5"/>
  <c r="A133" i="5" s="1"/>
  <c r="AE148" i="5"/>
  <c r="A153" i="5" s="1"/>
  <c r="AE168" i="5"/>
  <c r="A173" i="5" s="1"/>
  <c r="AE188" i="5"/>
  <c r="A193" i="5" s="1"/>
  <c r="AE208" i="5"/>
  <c r="A213" i="5" s="1"/>
  <c r="AE228" i="5"/>
  <c r="A233" i="5" s="1"/>
  <c r="AE248" i="5"/>
  <c r="A253" i="5" s="1"/>
  <c r="AE268" i="5"/>
  <c r="AE38" i="6"/>
  <c r="A43" i="6" s="1"/>
  <c r="AE78" i="6"/>
  <c r="A83" i="6" s="1"/>
  <c r="AE118" i="6"/>
  <c r="A123" i="6" s="1"/>
  <c r="AE158" i="6"/>
  <c r="A163" i="6" s="1"/>
  <c r="AE198" i="6"/>
  <c r="A203" i="6" s="1"/>
  <c r="AE238" i="6"/>
  <c r="A243" i="6" s="1"/>
  <c r="AE13" i="22"/>
  <c r="A18" i="22" s="1"/>
  <c r="AE38" i="5"/>
  <c r="A43" i="5" s="1"/>
  <c r="AE58" i="5"/>
  <c r="A63" i="5" s="1"/>
  <c r="AE78" i="5"/>
  <c r="A83" i="5" s="1"/>
  <c r="AE98" i="5"/>
  <c r="A103" i="5" s="1"/>
  <c r="AE118" i="5"/>
  <c r="A123" i="5" s="1"/>
  <c r="AE138" i="5"/>
  <c r="A143" i="5" s="1"/>
  <c r="AE158" i="5"/>
  <c r="A163" i="5" s="1"/>
  <c r="AE178" i="5"/>
  <c r="A183" i="5" s="1"/>
  <c r="AE198" i="5"/>
  <c r="A203" i="5" s="1"/>
  <c r="AE218" i="5"/>
  <c r="A223" i="5" s="1"/>
  <c r="AE238" i="5"/>
  <c r="A243" i="5" s="1"/>
  <c r="AE258" i="5"/>
  <c r="A263" i="5" s="1"/>
  <c r="AE13" i="5"/>
  <c r="A18" i="5" s="1"/>
  <c r="AE13" i="25"/>
  <c r="AG19" i="7" s="1"/>
  <c r="AE13" i="24"/>
  <c r="AG18" i="7" s="1"/>
  <c r="AE13" i="23"/>
  <c r="AG17" i="7" s="1"/>
  <c r="AE13" i="21"/>
  <c r="AG15" i="7" s="1"/>
  <c r="AE13" i="18"/>
  <c r="A18" i="18" s="1"/>
  <c r="A13" i="12"/>
  <c r="AE23" i="6"/>
  <c r="A28" i="6" s="1"/>
  <c r="AE28" i="6"/>
  <c r="A33" i="6" s="1"/>
  <c r="AD4" i="6"/>
  <c r="AE7" i="6" s="1"/>
  <c r="AF4" i="7"/>
  <c r="P4" i="6"/>
  <c r="AE5" i="6" s="1"/>
  <c r="R4" i="7"/>
  <c r="AE18" i="5"/>
  <c r="A23" i="5" s="1"/>
  <c r="AE23" i="5"/>
  <c r="A28" i="5" s="1"/>
  <c r="AE28" i="5"/>
  <c r="A33" i="5" s="1"/>
  <c r="AD4" i="5"/>
  <c r="AE7" i="5" s="1"/>
  <c r="AF3" i="7"/>
  <c r="P4" i="5"/>
  <c r="AE5" i="5" s="1"/>
  <c r="R3" i="7"/>
  <c r="AE18" i="6"/>
  <c r="A23" i="6" s="1"/>
  <c r="AE58" i="6"/>
  <c r="A63" i="6" s="1"/>
  <c r="AE98" i="6"/>
  <c r="A103" i="6" s="1"/>
  <c r="AE138" i="6"/>
  <c r="A143" i="6" s="1"/>
  <c r="AE178" i="6"/>
  <c r="A183" i="6" s="1"/>
  <c r="AE218" i="6"/>
  <c r="A223" i="6" s="1"/>
  <c r="AE258" i="6"/>
  <c r="A263" i="6" s="1"/>
  <c r="AE48" i="6"/>
  <c r="A53" i="6" s="1"/>
  <c r="AE13" i="6"/>
  <c r="A18" i="6" s="1"/>
  <c r="AE53" i="6"/>
  <c r="A58" i="6" s="1"/>
  <c r="AE93" i="6"/>
  <c r="A98" i="6" s="1"/>
  <c r="AE133" i="6"/>
  <c r="A138" i="6" s="1"/>
  <c r="AE173" i="6"/>
  <c r="A178" i="6" s="1"/>
  <c r="AE213" i="6"/>
  <c r="A218" i="6" s="1"/>
  <c r="AE253" i="6"/>
  <c r="A258" i="6" s="1"/>
  <c r="AG10" i="7" l="1"/>
  <c r="AG20" i="7"/>
  <c r="A18" i="27"/>
  <c r="AG21" i="7"/>
  <c r="AG12" i="7"/>
  <c r="AG16" i="7"/>
  <c r="A18" i="25"/>
  <c r="A18" i="24"/>
  <c r="A18" i="23"/>
  <c r="A18" i="21"/>
  <c r="AE8" i="6"/>
  <c r="A13" i="6" s="1"/>
  <c r="AE8" i="5"/>
  <c r="A13" i="5" s="1"/>
  <c r="T2" i="7"/>
  <c r="U2" i="7"/>
  <c r="V2" i="7"/>
  <c r="W2" i="7"/>
  <c r="X2" i="7"/>
  <c r="Y2" i="7"/>
  <c r="Z2" i="7"/>
  <c r="AA2" i="7"/>
  <c r="AB2" i="7"/>
  <c r="AC2" i="7"/>
  <c r="AG4" i="7" l="1"/>
  <c r="AI2" i="7"/>
  <c r="AL23" i="7" s="1"/>
  <c r="F2" i="7" l="1"/>
  <c r="O9" i="2" l="1"/>
  <c r="P9" i="2" s="1"/>
  <c r="AE10" i="2" s="1"/>
  <c r="O14" i="2"/>
  <c r="P14" i="2" s="1"/>
  <c r="AE15" i="2" s="1"/>
  <c r="O19" i="2"/>
  <c r="P19" i="2" s="1"/>
  <c r="AE20" i="2" s="1"/>
  <c r="O24" i="2"/>
  <c r="P24" i="2" s="1"/>
  <c r="AE25" i="2" s="1"/>
  <c r="O29" i="2"/>
  <c r="P29" i="2" s="1"/>
  <c r="AE30" i="2" s="1"/>
  <c r="O34" i="2"/>
  <c r="P34" i="2" s="1"/>
  <c r="AE35" i="2" s="1"/>
  <c r="O39" i="2"/>
  <c r="O44" i="2"/>
  <c r="P44" i="2" s="1"/>
  <c r="AE45" i="2" s="1"/>
  <c r="O49" i="2"/>
  <c r="P49" i="2" s="1"/>
  <c r="AE50" i="2" s="1"/>
  <c r="O54" i="2"/>
  <c r="P54" i="2" s="1"/>
  <c r="AE55" i="2" s="1"/>
  <c r="O59" i="2"/>
  <c r="P59" i="2" s="1"/>
  <c r="AE60" i="2" s="1"/>
  <c r="O64" i="2"/>
  <c r="P64" i="2" s="1"/>
  <c r="AE65" i="2" s="1"/>
  <c r="O69" i="2"/>
  <c r="P69" i="2" s="1"/>
  <c r="AE70" i="2" s="1"/>
  <c r="O74" i="2"/>
  <c r="P74" i="2" s="1"/>
  <c r="AE75" i="2" s="1"/>
  <c r="O79" i="2"/>
  <c r="P79" i="2" s="1"/>
  <c r="AE80" i="2" s="1"/>
  <c r="O84" i="2"/>
  <c r="P84" i="2" s="1"/>
  <c r="AE85" i="2" s="1"/>
  <c r="O89" i="2"/>
  <c r="P89" i="2" s="1"/>
  <c r="AE90" i="2" s="1"/>
  <c r="O94" i="2"/>
  <c r="P94" i="2" s="1"/>
  <c r="AE95" i="2" s="1"/>
  <c r="O99" i="2"/>
  <c r="P99" i="2" s="1"/>
  <c r="AE100" i="2" s="1"/>
  <c r="O104" i="2"/>
  <c r="P104" i="2" s="1"/>
  <c r="AE105" i="2" s="1"/>
  <c r="O109" i="2"/>
  <c r="P109" i="2" s="1"/>
  <c r="AE110" i="2" s="1"/>
  <c r="O114" i="2"/>
  <c r="P114" i="2" s="1"/>
  <c r="AE115" i="2" s="1"/>
  <c r="O119" i="2"/>
  <c r="P119" i="2" s="1"/>
  <c r="AE120" i="2" s="1"/>
  <c r="O124" i="2"/>
  <c r="P124" i="2" s="1"/>
  <c r="AE125" i="2" s="1"/>
  <c r="O129" i="2"/>
  <c r="P129" i="2" s="1"/>
  <c r="AE130" i="2" s="1"/>
  <c r="O134" i="2"/>
  <c r="P134" i="2" s="1"/>
  <c r="AE135" i="2" s="1"/>
  <c r="O139" i="2"/>
  <c r="P139" i="2" s="1"/>
  <c r="AE140" i="2" s="1"/>
  <c r="O144" i="2"/>
  <c r="P144" i="2" s="1"/>
  <c r="AE145" i="2" s="1"/>
  <c r="O149" i="2"/>
  <c r="P149" i="2" s="1"/>
  <c r="AE150" i="2" s="1"/>
  <c r="O154" i="2"/>
  <c r="P154" i="2" s="1"/>
  <c r="AE155" i="2" s="1"/>
  <c r="O159" i="2"/>
  <c r="P159" i="2" s="1"/>
  <c r="AE160" i="2" s="1"/>
  <c r="O164" i="2"/>
  <c r="P164" i="2" s="1"/>
  <c r="AE165" i="2" s="1"/>
  <c r="O169" i="2"/>
  <c r="P169" i="2" s="1"/>
  <c r="AE170" i="2" s="1"/>
  <c r="O174" i="2"/>
  <c r="P174" i="2" s="1"/>
  <c r="AE175" i="2" s="1"/>
  <c r="O179" i="2"/>
  <c r="P179" i="2" s="1"/>
  <c r="AE180" i="2" s="1"/>
  <c r="O184" i="2"/>
  <c r="O189" i="2"/>
  <c r="P189" i="2" s="1"/>
  <c r="AE190" i="2" s="1"/>
  <c r="O194" i="2"/>
  <c r="P194" i="2" s="1"/>
  <c r="AE195" i="2" s="1"/>
  <c r="O199" i="2"/>
  <c r="O204" i="2"/>
  <c r="P204" i="2" s="1"/>
  <c r="AE205" i="2" s="1"/>
  <c r="O209" i="2"/>
  <c r="P209" i="2" s="1"/>
  <c r="AE210" i="2" s="1"/>
  <c r="O214" i="2"/>
  <c r="P214" i="2" s="1"/>
  <c r="AE215" i="2" s="1"/>
  <c r="O219" i="2"/>
  <c r="P219" i="2" s="1"/>
  <c r="AE220" i="2" s="1"/>
  <c r="O224" i="2"/>
  <c r="P224" i="2" s="1"/>
  <c r="AE225" i="2" s="1"/>
  <c r="O229" i="2"/>
  <c r="P229" i="2" s="1"/>
  <c r="AE230" i="2" s="1"/>
  <c r="O234" i="2"/>
  <c r="P234" i="2" s="1"/>
  <c r="AE235" i="2" s="1"/>
  <c r="O239" i="2"/>
  <c r="P239" i="2" s="1"/>
  <c r="AE240" i="2" s="1"/>
  <c r="O244" i="2"/>
  <c r="P244" i="2" s="1"/>
  <c r="AE245" i="2" s="1"/>
  <c r="O249" i="2"/>
  <c r="P249" i="2" s="1"/>
  <c r="AE250" i="2" s="1"/>
  <c r="O254" i="2"/>
  <c r="P254" i="2" s="1"/>
  <c r="AE255" i="2" s="1"/>
  <c r="O259" i="2"/>
  <c r="P259" i="2" s="1"/>
  <c r="AE260" i="2" s="1"/>
  <c r="O264" i="2"/>
  <c r="P264" i="2" s="1"/>
  <c r="AE265" i="2" s="1"/>
  <c r="P39" i="2"/>
  <c r="AE40" i="2" s="1"/>
  <c r="P184" i="2"/>
  <c r="AE185" i="2" s="1"/>
  <c r="P199" i="2"/>
  <c r="AE200" i="2" s="1"/>
  <c r="AC14" i="2"/>
  <c r="AD14" i="2" s="1"/>
  <c r="AE17" i="2" s="1"/>
  <c r="AC19" i="2"/>
  <c r="AD19" i="2" s="1"/>
  <c r="AE22" i="2" s="1"/>
  <c r="AC24" i="2"/>
  <c r="AD24" i="2" s="1"/>
  <c r="AE27" i="2" s="1"/>
  <c r="AE28" i="2" l="1"/>
  <c r="A33" i="2" s="1"/>
  <c r="B4" i="7"/>
  <c r="B12" i="7"/>
  <c r="B13" i="7"/>
  <c r="B14" i="7"/>
  <c r="B20" i="7"/>
  <c r="B19" i="7"/>
  <c r="B18" i="7"/>
  <c r="B11" i="7"/>
  <c r="B10" i="7"/>
  <c r="B9" i="7"/>
  <c r="B8" i="7"/>
  <c r="B5" i="7"/>
  <c r="B3" i="7"/>
  <c r="B7" i="7"/>
  <c r="B6" i="7"/>
  <c r="AE23" i="2"/>
  <c r="A28" i="2" s="1"/>
  <c r="AE18" i="2"/>
  <c r="A23" i="2" s="1"/>
  <c r="B17" i="7" l="1"/>
  <c r="G2" i="7"/>
  <c r="H2" i="7"/>
  <c r="I2" i="7"/>
  <c r="J2" i="7"/>
  <c r="K2" i="7"/>
  <c r="L2" i="7"/>
  <c r="M2" i="7"/>
  <c r="N2" i="7"/>
  <c r="O2" i="7"/>
  <c r="AC9" i="2"/>
  <c r="AD9" i="2" s="1"/>
  <c r="AC29" i="2"/>
  <c r="AD29" i="2" s="1"/>
  <c r="AE32" i="2" s="1"/>
  <c r="AE33" i="2" s="1"/>
  <c r="A38" i="2" s="1"/>
  <c r="AC34" i="2"/>
  <c r="AD34" i="2" s="1"/>
  <c r="AE37" i="2" s="1"/>
  <c r="AE38" i="2" s="1"/>
  <c r="A43" i="2" s="1"/>
  <c r="AC39" i="2"/>
  <c r="AD39" i="2" s="1"/>
  <c r="AE42" i="2" s="1"/>
  <c r="AE43" i="2" s="1"/>
  <c r="A48" i="2" s="1"/>
  <c r="AC44" i="2"/>
  <c r="AD44" i="2" s="1"/>
  <c r="AE47" i="2" s="1"/>
  <c r="AE48" i="2" s="1"/>
  <c r="A53" i="2" s="1"/>
  <c r="AC49" i="2"/>
  <c r="AD49" i="2" s="1"/>
  <c r="AE52" i="2" s="1"/>
  <c r="AE53" i="2" s="1"/>
  <c r="A58" i="2" s="1"/>
  <c r="AC54" i="2"/>
  <c r="AD54" i="2" s="1"/>
  <c r="AE57" i="2" s="1"/>
  <c r="AE58" i="2" s="1"/>
  <c r="A63" i="2" s="1"/>
  <c r="AC59" i="2"/>
  <c r="AD59" i="2" s="1"/>
  <c r="AE62" i="2" s="1"/>
  <c r="AE63" i="2" s="1"/>
  <c r="A68" i="2" s="1"/>
  <c r="AC64" i="2"/>
  <c r="AD64" i="2" s="1"/>
  <c r="AE67" i="2" s="1"/>
  <c r="AE68" i="2" s="1"/>
  <c r="A73" i="2" s="1"/>
  <c r="AC69" i="2"/>
  <c r="AD69" i="2" s="1"/>
  <c r="AE72" i="2" s="1"/>
  <c r="AE73" i="2" s="1"/>
  <c r="A78" i="2" s="1"/>
  <c r="AC74" i="2"/>
  <c r="AD74" i="2" s="1"/>
  <c r="AE77" i="2" s="1"/>
  <c r="AE78" i="2" s="1"/>
  <c r="A83" i="2" s="1"/>
  <c r="AC79" i="2"/>
  <c r="AD79" i="2" s="1"/>
  <c r="AE82" i="2" s="1"/>
  <c r="AE83" i="2" s="1"/>
  <c r="A88" i="2" s="1"/>
  <c r="AC84" i="2"/>
  <c r="AD84" i="2" s="1"/>
  <c r="AE87" i="2" s="1"/>
  <c r="AE88" i="2" s="1"/>
  <c r="A93" i="2" s="1"/>
  <c r="AC89" i="2"/>
  <c r="AD89" i="2" s="1"/>
  <c r="AE92" i="2" s="1"/>
  <c r="AE93" i="2" s="1"/>
  <c r="A98" i="2" s="1"/>
  <c r="AC94" i="2"/>
  <c r="AD94" i="2" s="1"/>
  <c r="AE97" i="2" s="1"/>
  <c r="AE98" i="2" s="1"/>
  <c r="A103" i="2" s="1"/>
  <c r="AC99" i="2"/>
  <c r="AD99" i="2" s="1"/>
  <c r="AE102" i="2" s="1"/>
  <c r="AE103" i="2" s="1"/>
  <c r="A108" i="2" s="1"/>
  <c r="AC104" i="2"/>
  <c r="AD104" i="2" s="1"/>
  <c r="AE107" i="2" s="1"/>
  <c r="AE108" i="2" s="1"/>
  <c r="A113" i="2" s="1"/>
  <c r="AC109" i="2"/>
  <c r="AD109" i="2" s="1"/>
  <c r="AE112" i="2" s="1"/>
  <c r="AE113" i="2" s="1"/>
  <c r="A118" i="2" s="1"/>
  <c r="AC114" i="2"/>
  <c r="AD114" i="2" s="1"/>
  <c r="AE117" i="2" s="1"/>
  <c r="AE118" i="2" s="1"/>
  <c r="A123" i="2" s="1"/>
  <c r="AC119" i="2"/>
  <c r="AD119" i="2" s="1"/>
  <c r="AE122" i="2" s="1"/>
  <c r="AE123" i="2" s="1"/>
  <c r="A128" i="2" s="1"/>
  <c r="AC124" i="2"/>
  <c r="AD124" i="2" s="1"/>
  <c r="AE127" i="2" s="1"/>
  <c r="AE128" i="2" s="1"/>
  <c r="A133" i="2" s="1"/>
  <c r="AC129" i="2"/>
  <c r="AD129" i="2" s="1"/>
  <c r="AE132" i="2" s="1"/>
  <c r="AE133" i="2" s="1"/>
  <c r="A138" i="2" s="1"/>
  <c r="AC134" i="2"/>
  <c r="AD134" i="2" s="1"/>
  <c r="AE137" i="2" s="1"/>
  <c r="AE138" i="2" s="1"/>
  <c r="A143" i="2" s="1"/>
  <c r="AC139" i="2"/>
  <c r="AD139" i="2" s="1"/>
  <c r="AE142" i="2" s="1"/>
  <c r="AE143" i="2" s="1"/>
  <c r="A148" i="2" s="1"/>
  <c r="AC144" i="2"/>
  <c r="AD144" i="2" s="1"/>
  <c r="AE147" i="2" s="1"/>
  <c r="AE148" i="2" s="1"/>
  <c r="A153" i="2" s="1"/>
  <c r="AC149" i="2"/>
  <c r="AD149" i="2" s="1"/>
  <c r="AE152" i="2" s="1"/>
  <c r="AE153" i="2" s="1"/>
  <c r="A158" i="2" s="1"/>
  <c r="AC154" i="2"/>
  <c r="AD154" i="2" s="1"/>
  <c r="AE157" i="2" s="1"/>
  <c r="AE158" i="2" s="1"/>
  <c r="A163" i="2" s="1"/>
  <c r="AC159" i="2"/>
  <c r="AD159" i="2" s="1"/>
  <c r="AE162" i="2" s="1"/>
  <c r="AE163" i="2" s="1"/>
  <c r="A168" i="2" s="1"/>
  <c r="AC164" i="2"/>
  <c r="AD164" i="2" s="1"/>
  <c r="AE167" i="2" s="1"/>
  <c r="AE168" i="2" s="1"/>
  <c r="A173" i="2" s="1"/>
  <c r="AC169" i="2"/>
  <c r="AD169" i="2" s="1"/>
  <c r="AE172" i="2" s="1"/>
  <c r="AE173" i="2" s="1"/>
  <c r="A178" i="2" s="1"/>
  <c r="AC174" i="2"/>
  <c r="AD174" i="2" s="1"/>
  <c r="AE177" i="2" s="1"/>
  <c r="AE178" i="2" s="1"/>
  <c r="A183" i="2" s="1"/>
  <c r="AC179" i="2"/>
  <c r="AD179" i="2" s="1"/>
  <c r="AE182" i="2" s="1"/>
  <c r="AE183" i="2" s="1"/>
  <c r="A188" i="2" s="1"/>
  <c r="AC184" i="2"/>
  <c r="AD184" i="2" s="1"/>
  <c r="AE187" i="2" s="1"/>
  <c r="AE188" i="2" s="1"/>
  <c r="A193" i="2" s="1"/>
  <c r="AC189" i="2"/>
  <c r="AD189" i="2" s="1"/>
  <c r="AE192" i="2" s="1"/>
  <c r="AE193" i="2" s="1"/>
  <c r="A198" i="2" s="1"/>
  <c r="AC194" i="2"/>
  <c r="AD194" i="2" s="1"/>
  <c r="AE197" i="2" s="1"/>
  <c r="AE198" i="2" s="1"/>
  <c r="A203" i="2" s="1"/>
  <c r="AC199" i="2"/>
  <c r="AD199" i="2" s="1"/>
  <c r="AE202" i="2" s="1"/>
  <c r="AE203" i="2" s="1"/>
  <c r="A208" i="2" s="1"/>
  <c r="AC204" i="2"/>
  <c r="AD204" i="2" s="1"/>
  <c r="AE207" i="2" s="1"/>
  <c r="AE208" i="2" s="1"/>
  <c r="A213" i="2" s="1"/>
  <c r="AC209" i="2"/>
  <c r="AD209" i="2" s="1"/>
  <c r="AE212" i="2" s="1"/>
  <c r="AE213" i="2" s="1"/>
  <c r="A218" i="2" s="1"/>
  <c r="AC214" i="2"/>
  <c r="AD214" i="2" s="1"/>
  <c r="AE217" i="2" s="1"/>
  <c r="AE218" i="2" s="1"/>
  <c r="A223" i="2" s="1"/>
  <c r="AC219" i="2"/>
  <c r="AD219" i="2" s="1"/>
  <c r="AE222" i="2" s="1"/>
  <c r="AE223" i="2" s="1"/>
  <c r="A228" i="2" s="1"/>
  <c r="AC224" i="2"/>
  <c r="AD224" i="2" s="1"/>
  <c r="AE227" i="2" s="1"/>
  <c r="AE228" i="2" s="1"/>
  <c r="A233" i="2" s="1"/>
  <c r="AC229" i="2"/>
  <c r="AD229" i="2" s="1"/>
  <c r="AE232" i="2" s="1"/>
  <c r="AE233" i="2" s="1"/>
  <c r="A238" i="2" s="1"/>
  <c r="AC234" i="2"/>
  <c r="AD234" i="2" s="1"/>
  <c r="AE237" i="2" s="1"/>
  <c r="AE238" i="2" s="1"/>
  <c r="A243" i="2" s="1"/>
  <c r="AC239" i="2"/>
  <c r="AD239" i="2" s="1"/>
  <c r="AE242" i="2" s="1"/>
  <c r="AE243" i="2" s="1"/>
  <c r="A248" i="2" s="1"/>
  <c r="AC244" i="2"/>
  <c r="AD244" i="2" s="1"/>
  <c r="AE247" i="2" s="1"/>
  <c r="AE248" i="2" s="1"/>
  <c r="A253" i="2" s="1"/>
  <c r="AC249" i="2"/>
  <c r="AD249" i="2" s="1"/>
  <c r="AE252" i="2" s="1"/>
  <c r="AE253" i="2" s="1"/>
  <c r="A258" i="2" s="1"/>
  <c r="AC254" i="2"/>
  <c r="AD254" i="2" s="1"/>
  <c r="AE257" i="2" s="1"/>
  <c r="AE258" i="2" s="1"/>
  <c r="A263" i="2" s="1"/>
  <c r="AC259" i="2"/>
  <c r="AD259" i="2" s="1"/>
  <c r="AE262" i="2" s="1"/>
  <c r="AE263" i="2" s="1"/>
  <c r="A268" i="2" s="1"/>
  <c r="AC264" i="2"/>
  <c r="AD264" i="2" s="1"/>
  <c r="AE267" i="2" s="1"/>
  <c r="AE268" i="2" s="1"/>
  <c r="AC4" i="2"/>
  <c r="AD4" i="2" s="1"/>
  <c r="AE7" i="2" s="1"/>
  <c r="O4" i="2"/>
  <c r="P4" i="2" l="1"/>
  <c r="AE5" i="2" s="1"/>
  <c r="AE8" i="2" s="1"/>
  <c r="A13" i="2" s="1"/>
  <c r="R2" i="7"/>
  <c r="B15" i="7"/>
  <c r="B16" i="7"/>
  <c r="B21" i="7"/>
  <c r="AE12" i="2"/>
  <c r="AE13" i="2" s="1"/>
  <c r="A18" i="2" s="1"/>
  <c r="P2" i="7"/>
  <c r="Q2" i="7" s="1"/>
  <c r="B2" i="7" l="1"/>
  <c r="D18" i="7"/>
  <c r="D16" i="7"/>
  <c r="D14" i="7"/>
  <c r="D12" i="7"/>
  <c r="D20" i="7"/>
  <c r="D11" i="7"/>
  <c r="A4" i="7"/>
  <c r="A21" i="7"/>
  <c r="A20" i="7"/>
  <c r="A19" i="7"/>
  <c r="A18" i="7"/>
  <c r="A17" i="7"/>
  <c r="A16" i="7"/>
  <c r="A15" i="7"/>
  <c r="A14" i="7"/>
  <c r="A13" i="7"/>
  <c r="A12" i="7"/>
  <c r="A11" i="7"/>
  <c r="A10" i="7"/>
  <c r="A9" i="7"/>
  <c r="A8" i="7"/>
  <c r="A7" i="7"/>
  <c r="A6" i="7"/>
  <c r="A5" i="7"/>
  <c r="D21" i="7" l="1"/>
  <c r="D19" i="7"/>
  <c r="D17" i="7"/>
  <c r="D15" i="7"/>
  <c r="D13" i="7"/>
  <c r="D10" i="7"/>
  <c r="D9" i="7"/>
  <c r="D8" i="7"/>
  <c r="D7" i="7"/>
  <c r="D6" i="7"/>
  <c r="D5" i="7"/>
  <c r="A3" i="7"/>
  <c r="A2" i="7"/>
  <c r="N23" i="7" l="1"/>
  <c r="X23" i="7"/>
  <c r="L23" i="7"/>
  <c r="AD23" i="7"/>
  <c r="F23" i="7"/>
  <c r="Y23" i="7"/>
  <c r="O23" i="7"/>
  <c r="G23" i="7"/>
  <c r="AA23" i="7"/>
  <c r="S23" i="7"/>
  <c r="I23" i="7"/>
  <c r="W23" i="7"/>
  <c r="M23" i="7"/>
  <c r="U23" i="7"/>
  <c r="K23" i="7"/>
  <c r="AC23" i="7"/>
  <c r="V23" i="7"/>
  <c r="B23" i="7"/>
  <c r="J23" i="7"/>
  <c r="Q23" i="7"/>
  <c r="AI23" i="7"/>
  <c r="T23" i="7"/>
  <c r="AB23" i="7"/>
  <c r="C23" i="7"/>
  <c r="D23" i="7" s="1"/>
  <c r="E23" i="7"/>
  <c r="Z23" i="7"/>
  <c r="P23" i="7"/>
  <c r="H23" i="7"/>
  <c r="AH23" i="7"/>
  <c r="D2" i="7"/>
  <c r="D3" i="7"/>
  <c r="D4" i="7"/>
  <c r="AF2" i="7"/>
  <c r="AJ23" i="7" l="1"/>
  <c r="AG23" i="7"/>
  <c r="AF23" i="7"/>
  <c r="R23" i="7"/>
</calcChain>
</file>

<file path=xl/sharedStrings.xml><?xml version="1.0" encoding="utf-8"?>
<sst xmlns="http://schemas.openxmlformats.org/spreadsheetml/2006/main" count="4147" uniqueCount="146">
  <si>
    <t>Teacher ID</t>
  </si>
  <si>
    <t>Dates</t>
  </si>
  <si>
    <t>Observed</t>
  </si>
  <si>
    <t>Videotaped</t>
  </si>
  <si>
    <t>Modeled</t>
  </si>
  <si>
    <t>Collected data</t>
  </si>
  <si>
    <t>Verbal support</t>
  </si>
  <si>
    <t>Side by side gestural support</t>
  </si>
  <si>
    <t>Problem solving discussion</t>
  </si>
  <si>
    <t>Reflective conversation</t>
  </si>
  <si>
    <t>Helped with environmental arrangements</t>
  </si>
  <si>
    <t>Other help in the classroom</t>
  </si>
  <si>
    <t>Other</t>
  </si>
  <si>
    <t>Obs Visit Totals</t>
  </si>
  <si>
    <t>Role play</t>
  </si>
  <si>
    <t>Goal setting/action planning</t>
  </si>
  <si>
    <t>Material provision</t>
  </si>
  <si>
    <t>Demonstration</t>
  </si>
  <si>
    <t>Individual child support</t>
  </si>
  <si>
    <t>Meetings Visit Totals</t>
  </si>
  <si>
    <t>Cycle Number</t>
  </si>
  <si>
    <t>Total Duration Across Observation Visits</t>
  </si>
  <si>
    <t>Total Duration Across Meeting Visits</t>
  </si>
  <si>
    <t>Total Number of Action Plan Goals</t>
  </si>
  <si>
    <t>Total Number of Action Plan Goals Completed</t>
  </si>
  <si>
    <t>Action Plan Goals</t>
  </si>
  <si>
    <t>AP Goals Completed</t>
  </si>
  <si>
    <t>n/a</t>
  </si>
  <si>
    <t>% Observed</t>
  </si>
  <si>
    <t>% Videotaped</t>
  </si>
  <si>
    <t>% Modeled</t>
  </si>
  <si>
    <t>% Collected Data</t>
  </si>
  <si>
    <t>% Verbal Support</t>
  </si>
  <si>
    <t>% Side by Side Gestural Support</t>
  </si>
  <si>
    <t>% Problem Solving Discussion</t>
  </si>
  <si>
    <t>% Reflective Conversation</t>
  </si>
  <si>
    <t>% Helped w/ Environmental Arrangements</t>
  </si>
  <si>
    <t>% Other</t>
  </si>
  <si>
    <t>Observation Strategy</t>
  </si>
  <si>
    <t>Cycle Completed</t>
  </si>
  <si>
    <t>TEACHER ID:</t>
  </si>
  <si>
    <t>Average # of Visits Per Cycle</t>
  </si>
  <si>
    <t>Average Duration Aross Meting Visits</t>
  </si>
  <si>
    <t>Average Duration Across Obs Visits</t>
  </si>
  <si>
    <t># of Completed Cycles</t>
  </si>
  <si>
    <t>% Other Help in the Classroom</t>
  </si>
  <si>
    <t>% Role Play</t>
  </si>
  <si>
    <t>% Goal Setting/Action Planning</t>
  </si>
  <si>
    <t>% Material Provision</t>
  </si>
  <si>
    <t>% Demonstration</t>
  </si>
  <si>
    <t>% Individual Child Support</t>
  </si>
  <si>
    <t>Total # of Action Plan Goals Completed</t>
  </si>
  <si>
    <t>Total # of Action Plan Goals Written</t>
  </si>
  <si>
    <t>Select Teacher ID:</t>
  </si>
  <si>
    <t>New Action Plan Goal(s)?</t>
  </si>
  <si>
    <t>Yes</t>
  </si>
  <si>
    <t>No</t>
  </si>
  <si>
    <t>Total # of  Goals Written</t>
  </si>
  <si>
    <t>Total # of Goals Completed</t>
  </si>
  <si>
    <t>Total Observation Time for this Cycle</t>
  </si>
  <si>
    <t>Total Debriefing Time for this Cycle</t>
  </si>
  <si>
    <t>Total Debriefing Duration</t>
  </si>
  <si>
    <t>Average Debriefing Duration</t>
  </si>
  <si>
    <t>Focused Observation Strategies</t>
  </si>
  <si>
    <t>Debrief Strategies</t>
  </si>
  <si>
    <t>Total Duration Across Focused Observations</t>
  </si>
  <si>
    <t>Average Duration Across Focused Observations</t>
  </si>
  <si>
    <t>Coach Summary</t>
  </si>
  <si>
    <t>Summary</t>
  </si>
  <si>
    <t>Coach ID</t>
  </si>
  <si>
    <t>% of Action Plan Goals Completed</t>
  </si>
  <si>
    <t>Debriefing Strategy</t>
  </si>
  <si>
    <t>Observation Strategies</t>
  </si>
  <si>
    <t>Debriefing Strategies</t>
  </si>
  <si>
    <t>Y</t>
  </si>
  <si>
    <t>Strategies</t>
  </si>
  <si>
    <t>N</t>
  </si>
  <si>
    <t>New Action Plan Goal/Cycle Completed</t>
  </si>
  <si>
    <t>Supportive Feedback</t>
  </si>
  <si>
    <t>Constructive Feedback</t>
  </si>
  <si>
    <t>Was there debriefing?</t>
  </si>
  <si>
    <t>Coaching Cycle Completed?</t>
  </si>
  <si>
    <t>Cycles Attempted</t>
  </si>
  <si>
    <t># of Attempted Cycles</t>
  </si>
  <si>
    <t>Was there a focused observation?</t>
  </si>
  <si>
    <t>Observations Complete?</t>
  </si>
  <si>
    <t>Debriefing complete?</t>
  </si>
  <si>
    <t>Completed Cycles</t>
  </si>
  <si>
    <t>% Constructive Feedback</t>
  </si>
  <si>
    <t>% Supportive Feedback</t>
  </si>
  <si>
    <t>Teacher Summary</t>
  </si>
  <si>
    <t>Individual Coaching Log</t>
  </si>
  <si>
    <t>This log is designed for use by one coach who might coach multiple teachers.  One row in the log should be used for one coach cycle (i.e., observation and de-briefing meetings).  Each cycle has room to enter five session dates if the cycle occured over the span of a few visits.  The spreadsheet is used to indicate the time spent on the entire coaching cycle and the strategies used within the sessions. Data are provided on the time and strategies used across all teachers (coach summary) and for each individual teacher (teacher summary).
If there are multiple coaches, the Program Coaching Log, is used to compile indivdidual coach data across all coaches (copy and paste rows of data from cumulative data tab into the Program Coaching Log spreadsheet).  These data provide the leadership team with a summary of the coaching effort and strategies used within the program.</t>
  </si>
  <si>
    <t>Select the cycle number (1-50) by either selecting from the dropdown or typing in the number</t>
  </si>
  <si>
    <t>Select Y in the dropdown list if the strategy was used on that date. You do not have to select N for strategies that were not used.</t>
  </si>
  <si>
    <t>Enter the total time spent on observation strategies for this cycle in minutes.</t>
  </si>
  <si>
    <t>Enter the total time spent on debriefing strategies for this cycle in minutes.</t>
  </si>
  <si>
    <t>Recording Action Plan Goals Completed</t>
  </si>
  <si>
    <t>Beginning Coaching Cycle Entry and Recording Observation Strategies</t>
  </si>
  <si>
    <t>Enter the teacher ID</t>
  </si>
  <si>
    <t>Recording Debriefing Strategies</t>
  </si>
  <si>
    <t>Select the number of action plan goals completed during the coaching cycle. If none were completed, select n/a.</t>
  </si>
  <si>
    <t>Select if new action plan goals were added to the plan during this cycle.</t>
  </si>
  <si>
    <t>Instructions</t>
  </si>
  <si>
    <r>
      <rPr>
        <sz val="11"/>
        <color rgb="FFFF0000"/>
        <rFont val="Calibri"/>
        <family val="2"/>
        <scheme val="minor"/>
      </rPr>
      <t xml:space="preserve">Refresh your data each time after entering data! </t>
    </r>
    <r>
      <rPr>
        <i/>
        <sz val="11"/>
        <color theme="1"/>
        <rFont val="Calibri"/>
        <family val="2"/>
        <scheme val="minor"/>
      </rPr>
      <t>Click on the table to the left, the Analyze tab will display above, click on Analyze, select the down arrow for Refresh. Click on Refresh All. 
Or on your keyboard press: CTRL+ALT+F5.</t>
    </r>
  </si>
  <si>
    <t>% Helped with environmental arrangements</t>
  </si>
  <si>
    <t>% Role play</t>
  </si>
  <si>
    <t>% Constructive feedback</t>
  </si>
  <si>
    <t>% Goal setting/action planning</t>
  </si>
  <si>
    <t>% Supportive feedback</t>
  </si>
  <si>
    <t>% Material provision</t>
  </si>
  <si>
    <t>% Individual child support</t>
  </si>
  <si>
    <t>% Completed Cycles</t>
  </si>
  <si>
    <t>% Cycles Completed</t>
  </si>
  <si>
    <t>Average # of Completed Cycles Across Teachers</t>
  </si>
  <si>
    <t>Average # of Action Plan Goals Across Teachers</t>
  </si>
  <si>
    <t>Average # of Action Plan Goals Completed Across Teachers</t>
  </si>
  <si>
    <t>Average # of Action Plan Goals Written</t>
  </si>
  <si>
    <t>Average # of Action Plan Goals Completed</t>
  </si>
  <si>
    <t xml:space="preserve">Average # of Completed Cycles Across Teachers </t>
  </si>
  <si>
    <t>Developed by: Myrna Veguilla, MSMS, MPH</t>
  </si>
  <si>
    <t xml:space="preserve">Questions/Concerns: veguilla@usf.edu </t>
  </si>
  <si>
    <t>Click here for data entry tutorial</t>
  </si>
  <si>
    <t>How many action plan goals have you initially written?</t>
  </si>
  <si>
    <t>If Yes, how many?</t>
  </si>
  <si>
    <t>Type in Coach ID</t>
  </si>
  <si>
    <r>
      <t xml:space="preserve">Enter the number of action plan goals you are </t>
    </r>
    <r>
      <rPr>
        <u/>
        <sz val="11"/>
        <color rgb="FFFF0000"/>
        <rFont val="Calibri"/>
        <family val="2"/>
        <scheme val="minor"/>
      </rPr>
      <t>initially</t>
    </r>
    <r>
      <rPr>
        <sz val="11"/>
        <color rgb="FFFF0000"/>
        <rFont val="Calibri"/>
        <family val="2"/>
        <scheme val="minor"/>
      </rPr>
      <t xml:space="preserve"> writing for the teacher </t>
    </r>
    <r>
      <rPr>
        <i/>
        <sz val="11"/>
        <color rgb="FFFF0000"/>
        <rFont val="Calibri"/>
        <family val="2"/>
        <scheme val="minor"/>
      </rPr>
      <t>(this number will not change)</t>
    </r>
  </si>
  <si>
    <t xml:space="preserve">If new action plan goals were added to the plan during this cycle, select how many. </t>
  </si>
  <si>
    <t xml:space="preserve">Enter the date of your session. If this cycle has multiple session dates, type them in this section. Each row is for one session within the cycle. </t>
  </si>
  <si>
    <r>
      <t xml:space="preserve">If your previous coaching cycle is not complete (observation and debrief did not occur), this message will stay on. </t>
    </r>
    <r>
      <rPr>
        <i/>
        <sz val="11"/>
        <color rgb="FFFF0000"/>
        <rFont val="Calibri"/>
        <family val="2"/>
        <scheme val="minor"/>
      </rPr>
      <t>Please note: the default is on. Once the previous cycle has both observation and debrief strategies, this message will turn off and disappear.</t>
    </r>
  </si>
  <si>
    <t>This column is a self-check to assure cycle completion before moving onto the next coaching cycle. 
You cannot revise these cells. These alerts will display depending on what you have entered for the cycle.
This is the default view.</t>
  </si>
  <si>
    <t>If no new action plan items were added, leave this cell blank.</t>
  </si>
  <si>
    <t>Coach Name</t>
  </si>
  <si>
    <t xml:space="preserve">% Observed </t>
  </si>
  <si>
    <t xml:space="preserve">% Videotaped </t>
  </si>
  <si>
    <t xml:space="preserve">% Modeled </t>
  </si>
  <si>
    <t xml:space="preserve">% Collected data </t>
  </si>
  <si>
    <t xml:space="preserve">% Verbal support </t>
  </si>
  <si>
    <t>% Side by side gestural support</t>
  </si>
  <si>
    <t xml:space="preserve">% Problem solving discussion </t>
  </si>
  <si>
    <t xml:space="preserve">% Reflective conversation </t>
  </si>
  <si>
    <t xml:space="preserve">% Helped with environmental arrangements </t>
  </si>
  <si>
    <t xml:space="preserve">% Other help in the classroom </t>
  </si>
  <si>
    <t xml:space="preserve">% Other </t>
  </si>
  <si>
    <t>revised March 2023</t>
  </si>
  <si>
    <t>version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</si>
</sst>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sz val="11"/>
      <color rgb="FFC00000"/>
      <name val="Calibri"/>
      <family val="2"/>
      <scheme val="minor"/>
    </font>
    <font>
      <b/>
      <sz val="14"/>
      <color rgb="FF006100"/>
      <name val="Calibri"/>
      <family val="2"/>
      <scheme val="minor"/>
    </font>
    <font>
      <b/>
      <sz val="14"/>
      <color theme="1"/>
      <name val="Calibri"/>
      <family val="2"/>
      <scheme val="minor"/>
    </font>
    <font>
      <b/>
      <sz val="11"/>
      <color rgb="FFFA7D00"/>
      <name val="Calibri"/>
      <family val="2"/>
      <scheme val="minor"/>
    </font>
    <font>
      <sz val="16"/>
      <color theme="1"/>
      <name val="Calibri"/>
      <family val="2"/>
      <scheme val="minor"/>
    </font>
    <font>
      <sz val="11"/>
      <color theme="5" tint="-0.499984740745262"/>
      <name val="Calibri"/>
      <family val="2"/>
      <scheme val="minor"/>
    </font>
    <font>
      <b/>
      <sz val="14"/>
      <color theme="5" tint="-0.499984740745262"/>
      <name val="Calibri"/>
      <family val="2"/>
      <scheme val="minor"/>
    </font>
    <font>
      <b/>
      <i/>
      <sz val="14"/>
      <color theme="1"/>
      <name val="Calibri"/>
      <family val="2"/>
      <scheme val="minor"/>
    </font>
    <font>
      <sz val="48"/>
      <color theme="1"/>
      <name val="Calibri"/>
      <family val="2"/>
      <scheme val="minor"/>
    </font>
    <font>
      <sz val="11"/>
      <name val="Calibri"/>
      <family val="2"/>
      <scheme val="minor"/>
    </font>
    <font>
      <sz val="11"/>
      <color rgb="FFFF0000"/>
      <name val="Calibri"/>
      <family val="2"/>
      <scheme val="minor"/>
    </font>
    <font>
      <b/>
      <sz val="11"/>
      <name val="Calibri"/>
      <family val="2"/>
      <scheme val="minor"/>
    </font>
    <font>
      <i/>
      <sz val="11"/>
      <color theme="1"/>
      <name val="Calibri"/>
      <family val="2"/>
      <scheme val="minor"/>
    </font>
    <font>
      <i/>
      <sz val="11"/>
      <color theme="9" tint="-0.249977111117893"/>
      <name val="Calibri"/>
      <family val="2"/>
      <scheme val="minor"/>
    </font>
    <font>
      <i/>
      <sz val="11"/>
      <color theme="5" tint="-0.249977111117893"/>
      <name val="Calibri"/>
      <family val="2"/>
      <scheme val="minor"/>
    </font>
    <font>
      <b/>
      <sz val="24"/>
      <color theme="1"/>
      <name val="Calibri"/>
      <family val="2"/>
      <scheme val="minor"/>
    </font>
    <font>
      <b/>
      <sz val="28"/>
      <color theme="1"/>
      <name val="Calibri"/>
      <family val="2"/>
      <scheme val="minor"/>
    </font>
    <font>
      <b/>
      <sz val="20"/>
      <color theme="1"/>
      <name val="Calibri"/>
      <family val="2"/>
      <scheme val="minor"/>
    </font>
    <font>
      <i/>
      <sz val="11"/>
      <color rgb="FF006100"/>
      <name val="Calibri"/>
      <family val="2"/>
      <scheme val="minor"/>
    </font>
    <font>
      <i/>
      <sz val="11"/>
      <color theme="5" tint="-0.499984740745262"/>
      <name val="Calibri"/>
      <family val="2"/>
      <scheme val="minor"/>
    </font>
    <font>
      <i/>
      <sz val="9"/>
      <color theme="1"/>
      <name val="Calibri"/>
      <family val="2"/>
      <scheme val="minor"/>
    </font>
    <font>
      <sz val="12"/>
      <color theme="1"/>
      <name val="Calibri"/>
      <family val="2"/>
      <scheme val="minor"/>
    </font>
    <font>
      <b/>
      <i/>
      <sz val="12"/>
      <color theme="1"/>
      <name val="Calibri"/>
      <family val="2"/>
      <scheme val="minor"/>
    </font>
    <font>
      <sz val="36"/>
      <color theme="1"/>
      <name val="Calibri"/>
      <family val="2"/>
      <scheme val="minor"/>
    </font>
    <font>
      <u/>
      <sz val="11"/>
      <color theme="10"/>
      <name val="Calibri"/>
      <family val="2"/>
      <scheme val="minor"/>
    </font>
    <font>
      <b/>
      <i/>
      <sz val="11"/>
      <color theme="1"/>
      <name val="Calibri"/>
      <family val="2"/>
      <scheme val="minor"/>
    </font>
    <font>
      <i/>
      <sz val="11"/>
      <color rgb="FFFF0000"/>
      <name val="Calibri"/>
      <family val="2"/>
      <scheme val="minor"/>
    </font>
    <font>
      <u/>
      <sz val="11"/>
      <color rgb="FFFF0000"/>
      <name val="Calibri"/>
      <family val="2"/>
      <scheme val="minor"/>
    </font>
    <font>
      <sz val="11"/>
      <name val="Calibri"/>
      <scheme val="minor"/>
    </font>
  </fonts>
  <fills count="1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9"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79998168889431442"/>
        <bgColor indexed="65"/>
      </patternFill>
    </fill>
    <fill>
      <patternFill patternType="solid">
        <fgColor theme="0" tint="-4.9989318521683403E-2"/>
        <bgColor indexed="64"/>
      </patternFill>
    </fill>
    <fill>
      <patternFill patternType="solid">
        <fgColor rgb="FFF2F2F2"/>
      </patternFill>
    </fill>
    <fill>
      <patternFill patternType="solid">
        <fgColor theme="5" tint="0.59999389629810485"/>
        <bgColor indexed="65"/>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rgb="FFB2B2B2"/>
      </left>
      <right style="thin">
        <color rgb="FFB2B2B2"/>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bottom style="thin">
        <color theme="2" tint="-0.24994659260841701"/>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right/>
      <top style="thin">
        <color theme="2" tint="-0.24994659260841701"/>
      </top>
      <bottom/>
      <diagonal/>
    </border>
    <border>
      <left style="thin">
        <color rgb="FFB2B2B2"/>
      </left>
      <right/>
      <top style="thin">
        <color indexed="64"/>
      </top>
      <bottom style="thin">
        <color indexed="64"/>
      </bottom>
      <diagonal/>
    </border>
    <border>
      <left style="hair">
        <color indexed="64"/>
      </left>
      <right/>
      <top style="double">
        <color indexed="64"/>
      </top>
      <bottom/>
      <diagonal/>
    </border>
    <border>
      <left style="hair">
        <color indexed="64"/>
      </left>
      <right/>
      <top/>
      <bottom style="thin">
        <color indexed="64"/>
      </bottom>
      <diagonal/>
    </border>
    <border>
      <left style="hair">
        <color indexed="64"/>
      </left>
      <right/>
      <top/>
      <bottom/>
      <diagonal/>
    </border>
    <border>
      <left style="hair">
        <color indexed="64"/>
      </left>
      <right/>
      <top style="thin">
        <color indexed="64"/>
      </top>
      <bottom/>
      <diagonal/>
    </border>
    <border>
      <left style="thin">
        <color rgb="FF7F7F7F"/>
      </left>
      <right style="thin">
        <color rgb="FF7F7F7F"/>
      </right>
      <top/>
      <bottom style="thin">
        <color rgb="FF7F7F7F"/>
      </bottom>
      <diagonal/>
    </border>
  </borders>
  <cellStyleXfs count="9">
    <xf numFmtId="0" fontId="0" fillId="0" borderId="0"/>
    <xf numFmtId="0" fontId="2" fillId="2" borderId="0" applyNumberFormat="0" applyBorder="0" applyAlignment="0" applyProtection="0"/>
    <xf numFmtId="0" fontId="3" fillId="3" borderId="0" applyNumberFormat="0" applyBorder="0" applyAlignment="0" applyProtection="0"/>
    <xf numFmtId="0" fontId="1" fillId="4" borderId="1" applyNumberFormat="0" applyFont="0" applyAlignment="0" applyProtection="0"/>
    <xf numFmtId="0" fontId="1" fillId="11" borderId="0" applyNumberFormat="0" applyBorder="0" applyAlignment="0" applyProtection="0"/>
    <xf numFmtId="0" fontId="8" fillId="13" borderId="12" applyNumberFormat="0" applyAlignment="0" applyProtection="0"/>
    <xf numFmtId="0" fontId="1" fillId="14" borderId="0" applyNumberFormat="0" applyBorder="0" applyAlignment="0" applyProtection="0"/>
    <xf numFmtId="9" fontId="1" fillId="0" borderId="0" applyFont="0" applyFill="0" applyBorder="0" applyAlignment="0" applyProtection="0"/>
    <xf numFmtId="0" fontId="29" fillId="0" borderId="0" applyNumberFormat="0" applyFill="0" applyBorder="0" applyAlignment="0" applyProtection="0"/>
  </cellStyleXfs>
  <cellXfs count="196">
    <xf numFmtId="0" fontId="0" fillId="0" borderId="0" xfId="0"/>
    <xf numFmtId="0" fontId="4" fillId="0" borderId="2" xfId="0" applyFont="1" applyBorder="1" applyAlignment="1">
      <alignment horizontal="center" vertical="center" wrapText="1"/>
    </xf>
    <xf numFmtId="0" fontId="0" fillId="0" borderId="0" xfId="0" applyAlignment="1">
      <alignment horizontal="center"/>
    </xf>
    <xf numFmtId="0" fontId="0" fillId="0" borderId="0" xfId="0" applyAlignment="1">
      <alignment horizontal="right"/>
    </xf>
    <xf numFmtId="0" fontId="0" fillId="0" borderId="0" xfId="0" pivotButton="1"/>
    <xf numFmtId="0" fontId="0" fillId="0" borderId="0" xfId="0" applyAlignment="1">
      <alignment horizontal="left"/>
    </xf>
    <xf numFmtId="9" fontId="0" fillId="0" borderId="0" xfId="0" applyNumberFormat="1" applyAlignment="1">
      <alignment horizontal="center"/>
    </xf>
    <xf numFmtId="0" fontId="0" fillId="0" borderId="0" xfId="0" applyAlignment="1">
      <alignment horizontal="center" vertical="center"/>
    </xf>
    <xf numFmtId="0" fontId="4" fillId="10" borderId="2" xfId="0" applyFont="1" applyFill="1"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alignment horizontal="center" wrapText="1"/>
    </xf>
    <xf numFmtId="164" fontId="0" fillId="0" borderId="0" xfId="0" applyNumberFormat="1" applyAlignment="1">
      <alignment horizontal="center" wrapText="1"/>
    </xf>
    <xf numFmtId="9" fontId="0" fillId="0" borderId="0" xfId="0" applyNumberFormat="1" applyAlignment="1">
      <alignment horizontal="center" wrapText="1"/>
    </xf>
    <xf numFmtId="0" fontId="0" fillId="0" borderId="0" xfId="0" applyAlignment="1">
      <alignment horizontal="center" vertical="center" wrapText="1"/>
    </xf>
    <xf numFmtId="0" fontId="0" fillId="12" borderId="0" xfId="0" applyFill="1" applyAlignment="1">
      <alignment horizontal="center" vertical="center" wrapText="1"/>
    </xf>
    <xf numFmtId="9" fontId="0" fillId="0" borderId="0" xfId="0" applyNumberFormat="1" applyAlignment="1">
      <alignment horizontal="center" vertical="center"/>
    </xf>
    <xf numFmtId="0" fontId="0" fillId="0" borderId="0" xfId="0" applyAlignment="1">
      <alignment horizontal="left" vertical="center" wrapText="1"/>
    </xf>
    <xf numFmtId="0" fontId="0" fillId="15" borderId="0" xfId="0" applyFill="1" applyAlignment="1">
      <alignment horizontal="center" vertical="center" wrapText="1"/>
    </xf>
    <xf numFmtId="0" fontId="0" fillId="16" borderId="0" xfId="0" applyFill="1" applyAlignment="1">
      <alignment horizontal="center" vertical="center" wrapText="1"/>
    </xf>
    <xf numFmtId="2" fontId="0" fillId="0" borderId="0" xfId="0" applyNumberFormat="1"/>
    <xf numFmtId="0" fontId="9" fillId="0" borderId="0" xfId="0" pivotButton="1" applyFont="1" applyAlignment="1">
      <alignment vertical="center" wrapText="1"/>
    </xf>
    <xf numFmtId="0" fontId="0" fillId="10" borderId="0" xfId="0" applyFill="1" applyAlignment="1">
      <alignment horizontal="center" vertical="center" wrapText="1"/>
    </xf>
    <xf numFmtId="9" fontId="0" fillId="15" borderId="0" xfId="0" applyNumberFormat="1" applyFill="1" applyAlignment="1">
      <alignment horizontal="center" vertical="center" wrapText="1"/>
    </xf>
    <xf numFmtId="0" fontId="0" fillId="12" borderId="0" xfId="0" applyFill="1"/>
    <xf numFmtId="0" fontId="0" fillId="15" borderId="0" xfId="0" applyFill="1"/>
    <xf numFmtId="0" fontId="4" fillId="9" borderId="13" xfId="0" applyFont="1" applyFill="1" applyBorder="1" applyAlignment="1">
      <alignment horizontal="center" vertical="center" wrapText="1"/>
    </xf>
    <xf numFmtId="0" fontId="2" fillId="2" borderId="13" xfId="1" applyBorder="1" applyAlignment="1">
      <alignment horizontal="center" vertical="center" wrapText="1"/>
    </xf>
    <xf numFmtId="0" fontId="2" fillId="5" borderId="13" xfId="1" applyFill="1" applyBorder="1" applyAlignment="1">
      <alignment horizontal="center" vertical="center" wrapText="1"/>
    </xf>
    <xf numFmtId="0" fontId="3" fillId="3" borderId="13" xfId="2" applyBorder="1" applyAlignment="1">
      <alignment horizontal="center" vertical="center" wrapText="1"/>
    </xf>
    <xf numFmtId="0" fontId="5" fillId="6" borderId="13" xfId="2" applyFont="1" applyFill="1" applyBorder="1" applyAlignment="1">
      <alignment horizontal="center" vertical="center" wrapText="1"/>
    </xf>
    <xf numFmtId="0" fontId="4" fillId="4" borderId="14" xfId="3" applyFont="1" applyBorder="1" applyAlignment="1">
      <alignment horizontal="center" vertical="center" wrapText="1"/>
    </xf>
    <xf numFmtId="0" fontId="12" fillId="8" borderId="0" xfId="0" applyFont="1" applyFill="1" applyAlignment="1">
      <alignment vertical="center" wrapText="1"/>
    </xf>
    <xf numFmtId="0" fontId="14" fillId="0" borderId="0" xfId="0" applyFont="1" applyAlignment="1">
      <alignment horizontal="center"/>
    </xf>
    <xf numFmtId="9" fontId="14" fillId="0" borderId="0" xfId="0" applyNumberFormat="1" applyFont="1" applyAlignment="1">
      <alignment horizontal="center"/>
    </xf>
    <xf numFmtId="14" fontId="0" fillId="0" borderId="3" xfId="0" applyNumberFormat="1" applyBorder="1" applyAlignment="1" applyProtection="1">
      <alignment horizontal="right"/>
      <protection locked="0"/>
    </xf>
    <xf numFmtId="0" fontId="0" fillId="0" borderId="3" xfId="0" applyBorder="1" applyAlignment="1" applyProtection="1">
      <alignment horizontal="center"/>
      <protection locked="0"/>
    </xf>
    <xf numFmtId="14" fontId="0" fillId="0" borderId="6" xfId="0" applyNumberFormat="1" applyBorder="1" applyAlignment="1" applyProtection="1">
      <alignment horizontal="right"/>
      <protection locked="0"/>
    </xf>
    <xf numFmtId="0" fontId="0" fillId="0" borderId="6" xfId="0" applyBorder="1" applyAlignment="1" applyProtection="1">
      <alignment horizontal="center"/>
      <protection locked="0"/>
    </xf>
    <xf numFmtId="14" fontId="0" fillId="0" borderId="9" xfId="0" applyNumberFormat="1" applyBorder="1" applyAlignment="1" applyProtection="1">
      <alignment horizontal="right"/>
      <protection locked="0"/>
    </xf>
    <xf numFmtId="0" fontId="0" fillId="0" borderId="9" xfId="0" applyBorder="1" applyAlignment="1" applyProtection="1">
      <alignment horizontal="center"/>
      <protection locked="0"/>
    </xf>
    <xf numFmtId="14" fontId="1" fillId="12" borderId="3" xfId="4" applyNumberFormat="1" applyFill="1" applyBorder="1" applyAlignment="1" applyProtection="1">
      <alignment horizontal="right"/>
      <protection locked="0"/>
    </xf>
    <xf numFmtId="0" fontId="1" fillId="12" borderId="3" xfId="4" applyFill="1" applyBorder="1" applyAlignment="1" applyProtection="1">
      <alignment horizontal="center"/>
      <protection locked="0"/>
    </xf>
    <xf numFmtId="14" fontId="1" fillId="12" borderId="6" xfId="4" applyNumberFormat="1" applyFill="1" applyBorder="1" applyAlignment="1" applyProtection="1">
      <alignment horizontal="right"/>
      <protection locked="0"/>
    </xf>
    <xf numFmtId="0" fontId="1" fillId="12" borderId="6" xfId="4" applyFill="1" applyBorder="1" applyAlignment="1" applyProtection="1">
      <alignment horizontal="center"/>
      <protection locked="0"/>
    </xf>
    <xf numFmtId="14" fontId="1" fillId="12" borderId="9" xfId="4" applyNumberFormat="1" applyFill="1" applyBorder="1" applyAlignment="1" applyProtection="1">
      <alignment horizontal="right"/>
      <protection locked="0"/>
    </xf>
    <xf numFmtId="0" fontId="1" fillId="12" borderId="9" xfId="4" applyFill="1" applyBorder="1" applyAlignment="1" applyProtection="1">
      <alignment horizontal="center"/>
      <protection locked="0"/>
    </xf>
    <xf numFmtId="14" fontId="0" fillId="12" borderId="3" xfId="0" applyNumberFormat="1" applyFill="1" applyBorder="1" applyAlignment="1" applyProtection="1">
      <alignment horizontal="right"/>
      <protection locked="0"/>
    </xf>
    <xf numFmtId="0" fontId="0" fillId="12" borderId="3" xfId="0" applyFill="1" applyBorder="1" applyAlignment="1" applyProtection="1">
      <alignment horizontal="center"/>
      <protection locked="0"/>
    </xf>
    <xf numFmtId="14" fontId="0" fillId="12" borderId="6" xfId="0" applyNumberFormat="1" applyFill="1" applyBorder="1" applyAlignment="1" applyProtection="1">
      <alignment horizontal="right"/>
      <protection locked="0"/>
    </xf>
    <xf numFmtId="0" fontId="0" fillId="12" borderId="6" xfId="0" applyFill="1" applyBorder="1" applyAlignment="1" applyProtection="1">
      <alignment horizontal="center"/>
      <protection locked="0"/>
    </xf>
    <xf numFmtId="14" fontId="0" fillId="12" borderId="9" xfId="0" applyNumberFormat="1" applyFill="1" applyBorder="1" applyAlignment="1" applyProtection="1">
      <alignment horizontal="right"/>
      <protection locked="0"/>
    </xf>
    <xf numFmtId="0" fontId="0" fillId="12" borderId="9" xfId="0" applyFill="1" applyBorder="1" applyAlignment="1" applyProtection="1">
      <alignment horizontal="center"/>
      <protection locked="0"/>
    </xf>
    <xf numFmtId="0" fontId="0" fillId="12" borderId="6" xfId="4" applyFont="1" applyFill="1" applyBorder="1" applyAlignment="1" applyProtection="1">
      <alignment horizontal="center"/>
      <protection locked="0"/>
    </xf>
    <xf numFmtId="0" fontId="0" fillId="12" borderId="3" xfId="4" applyFont="1" applyFill="1" applyBorder="1" applyAlignment="1" applyProtection="1">
      <alignment horizontal="center"/>
      <protection locked="0"/>
    </xf>
    <xf numFmtId="0" fontId="15" fillId="12" borderId="8" xfId="4" applyFont="1" applyFill="1" applyBorder="1" applyAlignment="1" applyProtection="1">
      <alignment horizontal="center" vertical="center"/>
    </xf>
    <xf numFmtId="0" fontId="18" fillId="0" borderId="6" xfId="0" applyFont="1" applyBorder="1" applyAlignment="1">
      <alignment vertical="center"/>
    </xf>
    <xf numFmtId="0" fontId="19" fillId="0" borderId="6" xfId="0" applyFont="1" applyBorder="1" applyAlignment="1">
      <alignment vertical="center"/>
    </xf>
    <xf numFmtId="0" fontId="18" fillId="0" borderId="22" xfId="0" applyFont="1" applyBorder="1" applyAlignment="1">
      <alignment vertical="center"/>
    </xf>
    <xf numFmtId="0" fontId="17" fillId="0" borderId="9" xfId="0" applyFont="1" applyBorder="1" applyAlignment="1">
      <alignment horizontal="center" vertical="center"/>
    </xf>
    <xf numFmtId="0" fontId="0" fillId="0" borderId="0" xfId="0" applyAlignment="1">
      <alignment vertical="center" wrapText="1"/>
    </xf>
    <xf numFmtId="0" fontId="20" fillId="0" borderId="0" xfId="0" applyFont="1" applyAlignment="1">
      <alignment wrapText="1"/>
    </xf>
    <xf numFmtId="14" fontId="0" fillId="0" borderId="22" xfId="0" applyNumberFormat="1" applyBorder="1" applyAlignment="1" applyProtection="1">
      <alignment horizontal="right"/>
      <protection locked="0"/>
    </xf>
    <xf numFmtId="0" fontId="0" fillId="0" borderId="22" xfId="0" applyBorder="1" applyAlignment="1" applyProtection="1">
      <alignment horizontal="center"/>
      <protection locked="0"/>
    </xf>
    <xf numFmtId="0" fontId="4" fillId="9" borderId="26" xfId="0" applyFont="1" applyFill="1" applyBorder="1" applyAlignment="1">
      <alignment horizontal="center" vertical="center" wrapText="1"/>
    </xf>
    <xf numFmtId="0" fontId="2" fillId="2" borderId="26" xfId="1" applyBorder="1" applyAlignment="1">
      <alignment horizontal="center" vertical="center" wrapText="1"/>
    </xf>
    <xf numFmtId="0" fontId="10" fillId="14" borderId="26" xfId="6" applyFont="1" applyBorder="1" applyAlignment="1">
      <alignment horizontal="center" vertical="center" wrapText="1"/>
    </xf>
    <xf numFmtId="0" fontId="4" fillId="4" borderId="26" xfId="3" applyFont="1" applyBorder="1" applyAlignment="1">
      <alignment horizontal="center" vertical="center" wrapText="1"/>
    </xf>
    <xf numFmtId="0" fontId="17" fillId="0" borderId="6" xfId="0" applyFont="1" applyBorder="1" applyAlignment="1">
      <alignment horizontal="center" vertical="center"/>
    </xf>
    <xf numFmtId="0" fontId="17" fillId="0" borderId="24" xfId="0" applyFont="1" applyBorder="1" applyAlignment="1">
      <alignment horizontal="center" vertical="center"/>
    </xf>
    <xf numFmtId="0" fontId="18" fillId="0" borderId="3" xfId="0" applyFont="1" applyBorder="1" applyAlignment="1">
      <alignment vertical="center"/>
    </xf>
    <xf numFmtId="0" fontId="23" fillId="2" borderId="26" xfId="1" applyFont="1" applyBorder="1" applyAlignment="1">
      <alignment horizontal="center" vertical="center" wrapText="1"/>
    </xf>
    <xf numFmtId="0" fontId="24" fillId="14" borderId="26" xfId="6" applyFont="1" applyBorder="1" applyAlignment="1">
      <alignment horizontal="center" vertical="center" wrapText="1"/>
    </xf>
    <xf numFmtId="0" fontId="15" fillId="0" borderId="8" xfId="4" applyFont="1" applyFill="1" applyBorder="1" applyAlignment="1" applyProtection="1">
      <alignment horizontal="center" vertical="center"/>
    </xf>
    <xf numFmtId="0" fontId="25" fillId="0" borderId="0" xfId="0" applyFont="1"/>
    <xf numFmtId="0" fontId="0" fillId="0" borderId="0" xfId="0" pivotButton="1" applyAlignment="1">
      <alignment horizontal="center"/>
    </xf>
    <xf numFmtId="0" fontId="4" fillId="9" borderId="6" xfId="0" applyFont="1" applyFill="1" applyBorder="1" applyAlignment="1">
      <alignment horizontal="center" vertical="center" wrapText="1"/>
    </xf>
    <xf numFmtId="0" fontId="2" fillId="2" borderId="6" xfId="1" applyBorder="1" applyAlignment="1" applyProtection="1">
      <alignment horizontal="center" vertical="center" wrapText="1"/>
    </xf>
    <xf numFmtId="0" fontId="2" fillId="5" borderId="6" xfId="1" applyFill="1" applyBorder="1" applyAlignment="1" applyProtection="1">
      <alignment horizontal="center" vertical="center" wrapText="1"/>
    </xf>
    <xf numFmtId="0" fontId="3" fillId="3" borderId="6" xfId="2" applyBorder="1" applyAlignment="1" applyProtection="1">
      <alignment horizontal="center" vertical="center" wrapText="1"/>
    </xf>
    <xf numFmtId="0" fontId="5" fillId="6" borderId="6" xfId="2" applyFont="1" applyFill="1" applyBorder="1" applyAlignment="1" applyProtection="1">
      <alignment horizontal="center" vertical="center" wrapText="1"/>
    </xf>
    <xf numFmtId="0" fontId="4" fillId="4" borderId="6" xfId="3" applyFont="1" applyBorder="1" applyAlignment="1" applyProtection="1">
      <alignment horizontal="center" vertical="center" wrapText="1"/>
    </xf>
    <xf numFmtId="0" fontId="4" fillId="0" borderId="6" xfId="0" applyFont="1" applyBorder="1" applyAlignment="1">
      <alignment horizontal="center" vertical="center" wrapText="1"/>
    </xf>
    <xf numFmtId="2" fontId="0" fillId="0" borderId="0" xfId="0" applyNumberFormat="1" applyAlignment="1">
      <alignment horizontal="center"/>
    </xf>
    <xf numFmtId="164" fontId="0" fillId="0" borderId="0" xfId="0" applyNumberFormat="1" applyAlignment="1">
      <alignment horizontal="center"/>
    </xf>
    <xf numFmtId="0" fontId="8" fillId="13" borderId="12" xfId="5" applyProtection="1">
      <protection locked="0"/>
    </xf>
    <xf numFmtId="0" fontId="8" fillId="13" borderId="12" xfId="5" applyAlignment="1" applyProtection="1">
      <alignment horizontal="center"/>
      <protection locked="0"/>
    </xf>
    <xf numFmtId="2" fontId="8" fillId="13" borderId="12" xfId="5" applyNumberFormat="1" applyAlignment="1" applyProtection="1">
      <alignment horizontal="center"/>
      <protection locked="0"/>
    </xf>
    <xf numFmtId="164" fontId="8" fillId="13" borderId="12" xfId="5" applyNumberFormat="1" applyAlignment="1" applyProtection="1">
      <alignment horizontal="center"/>
      <protection locked="0"/>
    </xf>
    <xf numFmtId="0" fontId="0" fillId="0" borderId="0" xfId="0" applyProtection="1">
      <protection locked="0"/>
    </xf>
    <xf numFmtId="0" fontId="2" fillId="2" borderId="29" xfId="1" applyBorder="1" applyAlignment="1">
      <alignment horizontal="center" vertical="center" wrapText="1"/>
    </xf>
    <xf numFmtId="9" fontId="0" fillId="0" borderId="0" xfId="7" applyFont="1"/>
    <xf numFmtId="0" fontId="26" fillId="0" borderId="0" xfId="0" applyFont="1" applyAlignment="1">
      <alignment horizontal="center" vertical="center"/>
    </xf>
    <xf numFmtId="0" fontId="4" fillId="9" borderId="26" xfId="0" applyFont="1" applyFill="1" applyBorder="1" applyAlignment="1">
      <alignment horizontal="right" vertical="center" wrapText="1"/>
    </xf>
    <xf numFmtId="0" fontId="30" fillId="10" borderId="26" xfId="0" applyFont="1" applyFill="1" applyBorder="1" applyAlignment="1">
      <alignment horizontal="right" vertical="center" wrapText="1"/>
    </xf>
    <xf numFmtId="0" fontId="4" fillId="8" borderId="7" xfId="0" applyFont="1" applyFill="1" applyBorder="1" applyAlignment="1" applyProtection="1">
      <alignment horizontal="center" vertical="center"/>
      <protection locked="0"/>
    </xf>
    <xf numFmtId="0" fontId="0" fillId="0" borderId="6" xfId="0" applyBorder="1" applyAlignment="1">
      <alignment horizontal="right" vertical="center"/>
    </xf>
    <xf numFmtId="0" fontId="7" fillId="7" borderId="2" xfId="0"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protection locked="0"/>
    </xf>
    <xf numFmtId="0" fontId="8" fillId="13" borderId="34" xfId="5" applyBorder="1" applyAlignment="1" applyProtection="1">
      <alignment horizontal="center"/>
      <protection locked="0"/>
    </xf>
    <xf numFmtId="1" fontId="0" fillId="0" borderId="0" xfId="0" applyNumberFormat="1" applyAlignment="1">
      <alignment horizontal="center"/>
    </xf>
    <xf numFmtId="0" fontId="31" fillId="15" borderId="0" xfId="0" applyFont="1" applyFill="1" applyAlignment="1">
      <alignment horizontal="center"/>
    </xf>
    <xf numFmtId="0" fontId="31" fillId="12" borderId="0" xfId="0" applyFont="1" applyFill="1" applyAlignment="1">
      <alignment horizontal="center"/>
    </xf>
    <xf numFmtId="0" fontId="4" fillId="8" borderId="7" xfId="0" applyFont="1" applyFill="1" applyBorder="1" applyAlignment="1">
      <alignment horizontal="center" vertical="center"/>
    </xf>
    <xf numFmtId="0" fontId="15" fillId="0" borderId="0" xfId="0" applyFont="1" applyAlignment="1">
      <alignment horizontal="center" vertical="center" wrapText="1"/>
    </xf>
    <xf numFmtId="0" fontId="0" fillId="0" borderId="0" xfId="0" applyAlignment="1">
      <alignment horizontal="center" vertical="center" wrapText="1"/>
    </xf>
    <xf numFmtId="0" fontId="29" fillId="0" borderId="0" xfId="8" applyAlignment="1">
      <alignment horizontal="center" vertical="center" wrapText="1"/>
    </xf>
    <xf numFmtId="0" fontId="20" fillId="9" borderId="0" xfId="0" applyFont="1" applyFill="1" applyAlignment="1">
      <alignment horizontal="left" vertical="center" wrapText="1"/>
    </xf>
    <xf numFmtId="0" fontId="27" fillId="0" borderId="0" xfId="0" applyFont="1" applyAlignment="1">
      <alignment horizontal="center" vertical="center"/>
    </xf>
    <xf numFmtId="0" fontId="26" fillId="0" borderId="0" xfId="0" applyFont="1" applyAlignment="1">
      <alignment horizontal="center" vertical="center"/>
    </xf>
    <xf numFmtId="0" fontId="31" fillId="0" borderId="0" xfId="0" applyFont="1" applyAlignment="1">
      <alignment horizontal="center" wrapText="1"/>
    </xf>
    <xf numFmtId="0" fontId="28" fillId="0" borderId="0" xfId="0" applyFont="1" applyAlignment="1">
      <alignment horizontal="center" vertical="center"/>
    </xf>
    <xf numFmtId="0" fontId="15" fillId="0" borderId="0" xfId="0" applyFont="1" applyAlignment="1">
      <alignment horizontal="center" wrapText="1"/>
    </xf>
    <xf numFmtId="0" fontId="22" fillId="0" borderId="0" xfId="0" applyFont="1" applyAlignment="1">
      <alignment horizontal="left" vertical="center"/>
    </xf>
    <xf numFmtId="0" fontId="15" fillId="0" borderId="0" xfId="0" applyFont="1" applyAlignment="1">
      <alignment horizontal="center" vertical="center"/>
    </xf>
    <xf numFmtId="0" fontId="0" fillId="0" borderId="32"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12" borderId="33" xfId="0" applyFill="1" applyBorder="1" applyAlignment="1" applyProtection="1">
      <alignment horizontal="center" vertical="center"/>
      <protection locked="0"/>
    </xf>
    <xf numFmtId="0" fontId="0" fillId="12" borderId="25" xfId="0" applyFill="1" applyBorder="1" applyAlignment="1" applyProtection="1">
      <alignment horizontal="center" vertical="center"/>
      <protection locked="0"/>
    </xf>
    <xf numFmtId="0" fontId="0" fillId="12" borderId="27" xfId="0" applyFill="1" applyBorder="1" applyAlignment="1" applyProtection="1">
      <alignment horizontal="center" vertical="center"/>
      <protection locked="0"/>
    </xf>
    <xf numFmtId="0" fontId="0" fillId="12" borderId="31" xfId="0" applyFill="1" applyBorder="1" applyAlignment="1" applyProtection="1">
      <alignment horizontal="center" vertical="center"/>
      <protection locked="0"/>
    </xf>
    <xf numFmtId="0" fontId="11" fillId="14" borderId="2" xfId="6" applyFont="1" applyBorder="1" applyAlignment="1">
      <alignment horizontal="center" vertical="center"/>
    </xf>
    <xf numFmtId="0" fontId="7" fillId="8" borderId="2" xfId="0" applyFont="1" applyFill="1" applyBorder="1" applyAlignment="1">
      <alignment horizontal="center" vertical="center"/>
    </xf>
    <xf numFmtId="0" fontId="6" fillId="2" borderId="2" xfId="1" applyFont="1" applyBorder="1" applyAlignment="1">
      <alignment horizontal="center" vertical="center"/>
    </xf>
    <xf numFmtId="0" fontId="16" fillId="17" borderId="0" xfId="2" applyFont="1" applyFill="1" applyBorder="1" applyAlignment="1">
      <alignment horizontal="center" vertical="center" wrapText="1"/>
    </xf>
    <xf numFmtId="0" fontId="16" fillId="17" borderId="11" xfId="2" applyFont="1" applyFill="1" applyBorder="1" applyAlignment="1">
      <alignment horizontal="center" vertical="center" wrapText="1"/>
    </xf>
    <xf numFmtId="0" fontId="1" fillId="12" borderId="19" xfId="4" applyFill="1" applyBorder="1" applyAlignment="1" applyProtection="1">
      <alignment horizontal="center" vertical="center"/>
      <protection locked="0"/>
    </xf>
    <xf numFmtId="0" fontId="1" fillId="12" borderId="20" xfId="4" applyFill="1" applyBorder="1" applyAlignment="1" applyProtection="1">
      <alignment horizontal="center" vertical="center"/>
      <protection locked="0"/>
    </xf>
    <xf numFmtId="0" fontId="1" fillId="12" borderId="21" xfId="4" applyFill="1" applyBorder="1" applyAlignment="1" applyProtection="1">
      <alignment horizontal="center" vertical="center"/>
      <protection locked="0"/>
    </xf>
    <xf numFmtId="0" fontId="1" fillId="0" borderId="19" xfId="4" applyFill="1" applyBorder="1" applyAlignment="1" applyProtection="1">
      <alignment horizontal="center" vertical="center"/>
      <protection locked="0"/>
    </xf>
    <xf numFmtId="0" fontId="1" fillId="0" borderId="20" xfId="4" applyFill="1" applyBorder="1" applyAlignment="1" applyProtection="1">
      <alignment horizontal="center" vertical="center"/>
      <protection locked="0"/>
    </xf>
    <xf numFmtId="0" fontId="1" fillId="0" borderId="21" xfId="4" applyFill="1" applyBorder="1" applyAlignment="1" applyProtection="1">
      <alignment horizontal="center" vertical="center"/>
      <protection locked="0"/>
    </xf>
    <xf numFmtId="0" fontId="0" fillId="12" borderId="3" xfId="0" applyFill="1" applyBorder="1" applyAlignment="1" applyProtection="1">
      <alignment horizontal="center" vertical="center"/>
      <protection locked="0"/>
    </xf>
    <xf numFmtId="0" fontId="0" fillId="12" borderId="6" xfId="0" applyFill="1" applyBorder="1" applyAlignment="1" applyProtection="1">
      <alignment horizontal="center" vertical="center"/>
      <protection locked="0"/>
    </xf>
    <xf numFmtId="0" fontId="0" fillId="12" borderId="9" xfId="0" applyFill="1" applyBorder="1" applyAlignment="1" applyProtection="1">
      <alignment horizontal="center" vertical="center"/>
      <protection locked="0"/>
    </xf>
    <xf numFmtId="0" fontId="0" fillId="12" borderId="3" xfId="0" applyFill="1" applyBorder="1" applyAlignment="1">
      <alignment horizontal="center" vertical="center"/>
    </xf>
    <xf numFmtId="0" fontId="0" fillId="12" borderId="6" xfId="0" applyFill="1" applyBorder="1" applyAlignment="1">
      <alignment horizontal="center" vertical="center"/>
    </xf>
    <xf numFmtId="0" fontId="0" fillId="12" borderId="9" xfId="0" applyFill="1" applyBorder="1" applyAlignment="1">
      <alignment horizontal="center" vertical="center"/>
    </xf>
    <xf numFmtId="0" fontId="0" fillId="0" borderId="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3"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12" borderId="4" xfId="0" applyFill="1" applyBorder="1" applyAlignment="1">
      <alignment horizontal="center" vertical="center" wrapText="1"/>
    </xf>
    <xf numFmtId="0" fontId="0" fillId="12" borderId="7" xfId="0" applyFill="1" applyBorder="1" applyAlignment="1">
      <alignment horizontal="center" vertical="center" wrapText="1"/>
    </xf>
    <xf numFmtId="0" fontId="0" fillId="12" borderId="10" xfId="0" applyFill="1"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1" fillId="12" borderId="3" xfId="4" applyFill="1" applyBorder="1" applyAlignment="1" applyProtection="1">
      <alignment horizontal="center" vertical="center"/>
      <protection locked="0"/>
    </xf>
    <xf numFmtId="0" fontId="1" fillId="12" borderId="6" xfId="4" applyFill="1" applyBorder="1" applyAlignment="1" applyProtection="1">
      <alignment horizontal="center" vertical="center"/>
      <protection locked="0"/>
    </xf>
    <xf numFmtId="0" fontId="1" fillId="12" borderId="9" xfId="4" applyFill="1" applyBorder="1" applyAlignment="1" applyProtection="1">
      <alignment horizontal="center" vertical="center"/>
      <protection locked="0"/>
    </xf>
    <xf numFmtId="0" fontId="1" fillId="12" borderId="4" xfId="4" applyFill="1" applyBorder="1" applyAlignment="1" applyProtection="1">
      <alignment horizontal="center" vertical="center"/>
      <protection locked="0"/>
    </xf>
    <xf numFmtId="0" fontId="1" fillId="12" borderId="7" xfId="4" applyFill="1" applyBorder="1" applyAlignment="1" applyProtection="1">
      <alignment horizontal="center" vertical="center"/>
      <protection locked="0"/>
    </xf>
    <xf numFmtId="0" fontId="1" fillId="12" borderId="10" xfId="4" applyFill="1"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12" borderId="16" xfId="0" applyFill="1" applyBorder="1" applyAlignment="1" applyProtection="1">
      <alignment horizontal="center" vertical="center"/>
      <protection locked="0"/>
    </xf>
    <xf numFmtId="0" fontId="0" fillId="12" borderId="17" xfId="0" applyFill="1" applyBorder="1" applyAlignment="1" applyProtection="1">
      <alignment horizontal="center" vertical="center"/>
      <protection locked="0"/>
    </xf>
    <xf numFmtId="0" fontId="0" fillId="12" borderId="18" xfId="0" applyFill="1" applyBorder="1" applyAlignment="1" applyProtection="1">
      <alignment horizontal="center" vertical="center"/>
      <protection locked="0"/>
    </xf>
    <xf numFmtId="0" fontId="0" fillId="0" borderId="22" xfId="0" applyBorder="1" applyAlignment="1">
      <alignment horizontal="center" vertical="center"/>
    </xf>
    <xf numFmtId="0" fontId="0" fillId="0" borderId="4"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24" xfId="0" applyBorder="1" applyAlignment="1">
      <alignment horizontal="center" vertical="center"/>
    </xf>
    <xf numFmtId="0" fontId="0" fillId="0" borderId="25" xfId="0" applyBorder="1" applyAlignment="1">
      <alignment horizontal="center" vertical="center" wrapText="1"/>
    </xf>
    <xf numFmtId="0" fontId="0" fillId="12" borderId="4" xfId="0" applyFill="1" applyBorder="1" applyAlignment="1" applyProtection="1">
      <alignment horizontal="center" vertical="center"/>
      <protection locked="0"/>
    </xf>
    <xf numFmtId="0" fontId="0" fillId="12" borderId="7" xfId="0" applyFill="1" applyBorder="1" applyAlignment="1" applyProtection="1">
      <alignment horizontal="center" vertical="center"/>
      <protection locked="0"/>
    </xf>
    <xf numFmtId="0" fontId="0" fillId="12" borderId="10" xfId="0" applyFill="1" applyBorder="1" applyAlignment="1" applyProtection="1">
      <alignment horizontal="center" vertical="center"/>
      <protection locked="0"/>
    </xf>
    <xf numFmtId="0" fontId="0" fillId="12" borderId="3"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9" xfId="0" applyFill="1" applyBorder="1" applyAlignment="1">
      <alignment horizontal="center" vertical="center" wrapText="1"/>
    </xf>
    <xf numFmtId="0" fontId="0" fillId="0" borderId="27" xfId="0" applyBorder="1" applyAlignment="1">
      <alignment horizontal="center" vertical="center" wrapText="1"/>
    </xf>
    <xf numFmtId="0" fontId="0" fillId="0" borderId="30" xfId="0" applyBorder="1" applyAlignment="1" applyProtection="1">
      <alignment horizontal="center" vertical="center"/>
      <protection locked="0"/>
    </xf>
    <xf numFmtId="0" fontId="13" fillId="0" borderId="15" xfId="0" applyFont="1" applyBorder="1" applyAlignment="1">
      <alignment horizontal="center" vertical="center" textRotation="90" wrapText="1"/>
    </xf>
    <xf numFmtId="0" fontId="13" fillId="0" borderId="0" xfId="0" applyFont="1" applyAlignment="1">
      <alignment horizontal="center" vertical="center" textRotation="90" wrapText="1"/>
    </xf>
    <xf numFmtId="0" fontId="20" fillId="0" borderId="23" xfId="0" applyFont="1" applyBorder="1" applyAlignment="1">
      <alignment horizontal="left" wrapText="1"/>
    </xf>
    <xf numFmtId="0" fontId="17" fillId="4" borderId="28" xfId="3" applyFont="1" applyBorder="1" applyAlignment="1">
      <alignment horizontal="center" vertical="center" wrapText="1"/>
    </xf>
    <xf numFmtId="0" fontId="17" fillId="4" borderId="0" xfId="3" applyFont="1" applyBorder="1" applyAlignment="1">
      <alignment horizontal="center" vertical="center" wrapText="1"/>
    </xf>
    <xf numFmtId="0" fontId="21" fillId="0" borderId="15" xfId="0" applyFont="1" applyBorder="1" applyAlignment="1">
      <alignment horizontal="center" vertical="center" textRotation="90" wrapText="1"/>
    </xf>
    <xf numFmtId="0" fontId="21" fillId="0" borderId="0" xfId="0" applyFont="1" applyAlignment="1">
      <alignment horizontal="center" vertical="center" textRotation="90" wrapText="1"/>
    </xf>
    <xf numFmtId="0" fontId="12" fillId="7" borderId="0" xfId="0" applyFont="1" applyFill="1" applyAlignment="1">
      <alignment horizontal="center" vertical="center" wrapText="1"/>
    </xf>
    <xf numFmtId="0" fontId="0" fillId="0" borderId="0" xfId="0" applyFont="1" applyAlignment="1">
      <alignment horizontal="left"/>
    </xf>
    <xf numFmtId="0" fontId="0" fillId="0" borderId="0" xfId="0" applyNumberFormat="1" applyAlignment="1">
      <alignment horizontal="center" wrapText="1"/>
    </xf>
    <xf numFmtId="0" fontId="0" fillId="0" borderId="0" xfId="0" applyNumberFormat="1" applyAlignment="1">
      <alignment horizontal="center"/>
    </xf>
    <xf numFmtId="0" fontId="0" fillId="12" borderId="0" xfId="0" applyFont="1" applyFill="1" applyAlignment="1">
      <alignment horizontal="center" vertical="center" wrapText="1"/>
    </xf>
    <xf numFmtId="0" fontId="0" fillId="0" borderId="0" xfId="0" applyFill="1" applyAlignment="1">
      <alignment horizontal="left"/>
    </xf>
    <xf numFmtId="0" fontId="0" fillId="0" borderId="0" xfId="0" applyFill="1" applyAlignment="1">
      <alignment horizontal="left" vertical="center" wrapText="1"/>
    </xf>
    <xf numFmtId="0" fontId="0" fillId="0" borderId="0" xfId="0" applyFill="1" applyAlignment="1">
      <alignment horizontal="center"/>
    </xf>
    <xf numFmtId="0" fontId="33" fillId="0" borderId="0" xfId="0" applyFont="1" applyFill="1" applyAlignment="1">
      <alignment horizontal="center" vertical="center" wrapText="1"/>
    </xf>
    <xf numFmtId="0" fontId="0" fillId="0" borderId="0" xfId="0" pivotButton="1" applyAlignment="1" applyProtection="1">
      <alignment vertical="center" wrapText="1"/>
    </xf>
  </cellXfs>
  <cellStyles count="9">
    <cellStyle name="20% - Accent1" xfId="4" builtinId="30"/>
    <cellStyle name="40% - Accent2" xfId="6" builtinId="35"/>
    <cellStyle name="Bad" xfId="2" builtinId="27"/>
    <cellStyle name="Calculation" xfId="5" builtinId="22"/>
    <cellStyle name="Good" xfId="1" builtinId="26"/>
    <cellStyle name="Hyperlink" xfId="8" builtinId="8"/>
    <cellStyle name="Normal" xfId="0" builtinId="0"/>
    <cellStyle name="Note" xfId="3" builtinId="10"/>
    <cellStyle name="Percent" xfId="7" builtinId="5"/>
  </cellStyles>
  <dxfs count="396">
    <dxf>
      <numFmt numFmtId="13" formatCode="0%"/>
    </dxf>
    <dxf>
      <numFmt numFmtId="13" formatCode="0%"/>
    </dxf>
    <dxf>
      <numFmt numFmtId="1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fill>
        <patternFill patternType="solid">
          <bgColor theme="9" tint="0.79998168889431442"/>
        </patternFill>
      </fill>
    </dxf>
    <dxf>
      <fill>
        <patternFill patternType="solid">
          <bgColor theme="9" tint="0.79998168889431442"/>
        </patternFill>
      </fill>
    </dxf>
    <dxf>
      <alignment wrapText="1" readingOrder="0"/>
    </dxf>
    <dxf>
      <alignment vertical="center" readingOrder="0"/>
    </dxf>
    <dxf>
      <protection hidden="1"/>
    </dxf>
    <dxf>
      <protection hidden="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wrapText="1" readingOrder="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color auto="1"/>
      </font>
    </dxf>
    <dxf>
      <font>
        <color auto="1"/>
      </font>
    </dxf>
    <dxf>
      <font>
        <color auto="1"/>
      </font>
    </dxf>
    <dxf>
      <fill>
        <patternFill patternType="none">
          <bgColor auto="1"/>
        </patternFill>
      </fill>
    </dxf>
    <dxf>
      <alignment horizontal="left"/>
    </dxf>
    <dxf>
      <numFmt numFmtId="13" formatCode="0%"/>
    </dxf>
    <dxf>
      <alignment horizontal="center" readingOrder="0"/>
    </dxf>
    <dxf>
      <numFmt numFmtId="165" formatCode="0.0%"/>
    </dxf>
    <dxf>
      <alignment wrapText="0" readingOrder="0"/>
    </dxf>
    <dxf>
      <alignment wrapText="1" readingOrder="0"/>
    </dxf>
    <dxf>
      <alignment vertical="center" readingOrder="0"/>
    </dxf>
    <dxf>
      <alignment horizontal="center" readingOrder="0"/>
    </dxf>
    <dxf>
      <alignment horizontal="center" readingOrder="0"/>
    </dxf>
    <dxf>
      <alignment horizontal="center" readingOrder="0"/>
    </dxf>
    <dxf>
      <alignment horizontal="center" readingOrder="0"/>
    </dxf>
    <dxf>
      <fill>
        <patternFill patternType="solid">
          <bgColor theme="5" tint="0.79998168889431442"/>
        </patternFill>
      </fill>
    </dxf>
    <dxf>
      <font>
        <color auto="1"/>
      </font>
    </dxf>
    <dxf>
      <fill>
        <patternFill patternType="none">
          <bgColor auto="1"/>
        </patternFill>
      </fill>
    </dxf>
    <dxf>
      <fill>
        <patternFill patternType="none">
          <bgColor auto="1"/>
        </patternFill>
      </fill>
    </dxf>
    <dxf>
      <fill>
        <patternFill patternType="none">
          <bgColor auto="1"/>
        </patternFill>
      </fill>
    </dxf>
    <dxf>
      <alignment horizontal="left" readingOrder="0"/>
    </dxf>
    <dxf>
      <alignment horizontal="left" readingOrder="0"/>
    </dxf>
    <dxf>
      <alignment horizontal="left" readingOrder="0"/>
    </dxf>
    <dxf>
      <numFmt numFmtId="165" formatCode="0.0%"/>
    </dxf>
    <dxf>
      <numFmt numFmtId="14" formatCode="0.00%"/>
    </dxf>
    <dxf>
      <numFmt numFmtId="165" formatCode="0.0%"/>
    </dxf>
    <dxf>
      <numFmt numFmtId="13" formatCode="0%"/>
    </dxf>
    <dxf>
      <alignment horizontal="center"/>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fill>
        <patternFill patternType="solid">
          <bgColor theme="2"/>
        </patternFill>
      </fill>
    </dxf>
    <dxf>
      <fill>
        <patternFill>
          <bgColor theme="0" tint="-4.9989318521683403E-2"/>
        </patternFill>
      </fill>
    </dxf>
    <dxf>
      <fill>
        <patternFill patternType="solid">
          <bgColor theme="4" tint="0.79998168889431442"/>
        </patternFill>
      </fill>
    </dxf>
    <dxf>
      <font>
        <sz val="14"/>
      </font>
    </dxf>
    <dxf>
      <font>
        <b/>
      </font>
    </dxf>
    <dxf>
      <font>
        <b val="0"/>
      </font>
    </dxf>
    <dxf>
      <font>
        <sz val="11"/>
      </font>
    </dxf>
    <dxf>
      <numFmt numFmtId="164" formatCode="0.0"/>
    </dxf>
    <dxf>
      <numFmt numFmtId="1" formatCode="0"/>
    </dxf>
    <dxf>
      <numFmt numFmtId="164" formatCode="0.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fill>
        <patternFill patternType="solid">
          <bgColor theme="5" tint="0.59999389629810485"/>
        </patternFill>
      </fill>
    </dxf>
    <dxf>
      <fill>
        <patternFill patternType="solid">
          <bgColor theme="9" tint="0.59999389629810485"/>
        </patternFill>
      </fill>
    </dxf>
    <dxf>
      <fill>
        <patternFill patternType="solid">
          <bgColor theme="0" tint="-4.9989318521683403E-2"/>
        </patternFill>
      </fill>
    </dxf>
    <dxf>
      <alignment horizontal="left" readingOrder="0"/>
    </dxf>
    <dxf>
      <alignment horizontal="center" readingOrder="0"/>
    </dxf>
    <dxf>
      <alignment vertical="center" readingOrder="0"/>
    </dxf>
    <dxf>
      <alignment vertical="center" readingOrder="0"/>
    </dxf>
    <dxf>
      <alignment horizontal="center" readingOrder="0"/>
    </dxf>
    <dxf>
      <alignment horizontal="center" readingOrder="0"/>
    </dxf>
    <dxf>
      <fill>
        <patternFill>
          <bgColor theme="9" tint="0.79998168889431442"/>
        </patternFill>
      </fill>
    </dxf>
    <dxf>
      <fill>
        <patternFill>
          <bgColor theme="5" tint="0.79998168889431442"/>
        </patternFill>
      </fill>
    </dxf>
    <dxf>
      <alignment vertical="center" readingOrder="0"/>
    </dxf>
    <dxf>
      <alignment horizontal="center" readingOrder="0"/>
    </dxf>
    <dxf>
      <alignment horizontal="center" readingOrder="0"/>
    </dxf>
    <dxf>
      <alignment vertical="center" readingOrder="0"/>
    </dxf>
    <dxf>
      <numFmt numFmtId="13" formatCode="0%"/>
    </dxf>
    <dxf>
      <alignment horizontal="center" readingOrder="0"/>
    </dxf>
    <dxf>
      <alignment vertical="center"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numFmt numFmtId="13" formatCode="0%"/>
    </dxf>
    <dxf>
      <alignment horizontal="left" readingOrder="0"/>
    </dxf>
    <dxf>
      <alignment vertical="center" readingOrder="0"/>
    </dxf>
    <dxf>
      <alignment horizont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horizontal="center" readingOrder="0"/>
    </dxf>
    <dxf>
      <font>
        <i/>
      </font>
    </dxf>
    <dxf>
      <font>
        <color rgb="FFFF0000"/>
      </font>
    </dxf>
    <dxf>
      <numFmt numFmtId="13" formatCode="0%"/>
    </dxf>
    <dxf>
      <font>
        <strike/>
      </font>
    </dxf>
    <dxf>
      <alignment horizontal="center" readingOrder="0"/>
    </dxf>
    <dxf>
      <font>
        <strike val="0"/>
      </font>
    </dxf>
    <dxf>
      <numFmt numFmtId="13" formatCode="0%"/>
    </dxf>
    <dxf>
      <alignment horizontal="center" readingOrder="0"/>
    </dxf>
    <dxf>
      <alignment horizontal="center" readingOrder="0"/>
    </dxf>
    <dxf>
      <numFmt numFmtId="13" formatCode="0%"/>
    </dxf>
    <dxf>
      <alignment horizontal="center" readingOrder="0"/>
    </dxf>
    <dxf>
      <alignment vertical="center" readingOrder="0"/>
    </dxf>
    <dxf>
      <fill>
        <patternFill>
          <bgColor theme="5" tint="0.79998168889431442"/>
        </patternFill>
      </fill>
    </dxf>
    <dxf>
      <fill>
        <patternFill>
          <bgColor theme="9" tint="0.79998168889431442"/>
        </patternFill>
      </fill>
    </dxf>
    <dxf>
      <font>
        <sz val="16"/>
      </font>
    </dxf>
    <dxf>
      <alignment vertical="center" readingOrder="0"/>
    </dxf>
    <dxf>
      <alignment vertical="center" readingOrder="0"/>
    </dxf>
    <dxf>
      <alignment horizontal="center" readingOrder="0"/>
    </dxf>
    <dxf>
      <fill>
        <patternFill patternType="solid">
          <bgColor theme="9" tint="0.59999389629810485"/>
        </patternFill>
      </fill>
    </dxf>
    <dxf>
      <fill>
        <patternFill patternType="solid">
          <bgColor theme="5" tint="0.59999389629810485"/>
        </patternFill>
      </fill>
    </dxf>
    <dxf>
      <alignment horizontal="center" readingOrder="0"/>
    </dxf>
    <dxf>
      <alignment wrapText="1" readingOrder="0"/>
    </dxf>
    <dxf>
      <alignment wrapText="1" readingOrder="0"/>
    </dxf>
    <dxf>
      <alignment wrapText="1" readingOrder="0"/>
    </dxf>
    <dxf>
      <alignment wrapText="1" readingOrder="0"/>
    </dxf>
    <dxf>
      <numFmt numFmtId="164" formatCode="0.0"/>
    </dxf>
    <dxf>
      <numFmt numFmtId="1" formatCode="0"/>
    </dxf>
    <dxf>
      <numFmt numFmtId="164" formatCode="0.0"/>
    </dxf>
    <dxf>
      <alignment horizontal="center" readingOrder="0"/>
    </dxf>
    <dxf>
      <numFmt numFmtId="13" formatCode="0%"/>
    </dxf>
    <dxf>
      <font>
        <color rgb="FFFF0000"/>
      </font>
    </dxf>
    <dxf>
      <font>
        <i/>
      </font>
    </dxf>
    <dxf>
      <alignment horizontal="center" readingOrder="0"/>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alignment vertical="center" readingOrder="0"/>
    </dxf>
    <dxf>
      <alignment horizontal="center" readingOrder="0"/>
    </dxf>
    <dxf>
      <alignment horizontal="left" readingOrder="0"/>
    </dxf>
    <dxf>
      <alignment horizontal="center" readingOrder="0"/>
    </dxf>
    <dxf>
      <alignment vertical="center" readingOrder="0"/>
    </dxf>
    <dxf>
      <alignment wrapText="1" readingOrder="0"/>
    </dxf>
    <dxf>
      <alignment horizontal="center" readingOrder="0"/>
    </dxf>
    <dxf>
      <font>
        <strike val="0"/>
      </font>
    </dxf>
    <dxf>
      <alignment horizontal="center" readingOrder="0"/>
    </dxf>
    <dxf>
      <font>
        <strike/>
      </font>
    </dxf>
    <dxf>
      <numFmt numFmtId="13" formatCode="0%"/>
    </dxf>
    <dxf>
      <font>
        <color rgb="FFFF0000"/>
      </font>
    </dxf>
    <dxf>
      <font>
        <i/>
      </font>
    </dxf>
    <dxf>
      <alignment horizontal="center"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horizontal="center" readingOrder="0"/>
    </dxf>
    <dxf>
      <alignment vertical="center" readingOrder="0"/>
    </dxf>
    <dxf>
      <alignment horizontal="left" readingOrder="0"/>
    </dxf>
    <dxf>
      <numFmt numFmtId="13" formatCode="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horizontal="center" readingOrder="0"/>
    </dxf>
    <dxf>
      <numFmt numFmtId="13" formatCode="0%"/>
    </dxf>
    <dxf>
      <alignment vertical="center" readingOrder="0"/>
    </dxf>
    <dxf>
      <alignment horizontal="center" readingOrder="0"/>
    </dxf>
    <dxf>
      <alignment horizontal="center" readingOrder="0"/>
    </dxf>
    <dxf>
      <alignment vertical="center" readingOrder="0"/>
    </dxf>
    <dxf>
      <fill>
        <patternFill>
          <bgColor theme="5" tint="0.79998168889431442"/>
        </patternFill>
      </fill>
    </dxf>
    <dxf>
      <fill>
        <patternFill>
          <bgColor theme="9" tint="0.79998168889431442"/>
        </patternFill>
      </fill>
    </dxf>
    <dxf>
      <alignment horizontal="center" readingOrder="0"/>
    </dxf>
    <dxf>
      <alignment horizontal="center" readingOrder="0"/>
    </dxf>
    <dxf>
      <alignment vertical="center" readingOrder="0"/>
    </dxf>
    <dxf>
      <alignment vertical="center" readingOrder="0"/>
    </dxf>
    <dxf>
      <alignment horizontal="center" readingOrder="0"/>
    </dxf>
    <dxf>
      <alignment horizontal="left" readingOrder="0"/>
    </dxf>
    <dxf>
      <fill>
        <patternFill patternType="solid">
          <bgColor theme="0" tint="-4.9989318521683403E-2"/>
        </patternFill>
      </fill>
    </dxf>
    <dxf>
      <fill>
        <patternFill patternType="solid">
          <bgColor theme="9" tint="0.59999389629810485"/>
        </patternFill>
      </fill>
    </dxf>
    <dxf>
      <fill>
        <patternFill patternType="solid">
          <bgColor theme="5" tint="0.59999389629810485"/>
        </patternFill>
      </fill>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0.0"/>
    </dxf>
    <dxf>
      <numFmt numFmtId="1" formatCode="0"/>
    </dxf>
    <dxf>
      <numFmt numFmtId="164" formatCode="0.0"/>
    </dxf>
    <dxf>
      <font>
        <sz val="11"/>
      </font>
    </dxf>
    <dxf>
      <font>
        <b val="0"/>
      </font>
    </dxf>
    <dxf>
      <font>
        <b/>
      </font>
    </dxf>
    <dxf>
      <font>
        <sz val="14"/>
      </font>
    </dxf>
    <dxf>
      <fill>
        <patternFill patternType="solid">
          <bgColor theme="4" tint="0.79998168889431442"/>
        </patternFill>
      </fill>
    </dxf>
    <dxf>
      <fill>
        <patternFill>
          <bgColor theme="0" tint="-4.9989318521683403E-2"/>
        </patternFill>
      </fill>
    </dxf>
    <dxf>
      <fill>
        <patternFill patternType="solid">
          <bgColor theme="2"/>
        </patternFill>
      </fill>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alignment horizontal="center"/>
    </dxf>
    <dxf>
      <numFmt numFmtId="13" formatCode="0%"/>
    </dxf>
    <dxf>
      <numFmt numFmtId="165" formatCode="0.0%"/>
    </dxf>
    <dxf>
      <numFmt numFmtId="14" formatCode="0.00%"/>
    </dxf>
    <dxf>
      <numFmt numFmtId="165" formatCode="0.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vertical="center" readingOrder="0"/>
    </dxf>
    <dxf>
      <alignment wrapText="1" readingOrder="0"/>
    </dxf>
    <dxf>
      <alignment wrapText="0" readingOrder="0"/>
    </dxf>
    <dxf>
      <numFmt numFmtId="165" formatCode="0.0%"/>
    </dxf>
    <dxf>
      <alignment horizontal="center" readingOrder="0"/>
    </dxf>
    <dxf>
      <numFmt numFmtId="13" formatCode="0%"/>
    </dxf>
    <dxf>
      <alignment horizontal="left"/>
    </dxf>
    <dxf>
      <fill>
        <patternFill patternType="none">
          <bgColor auto="1"/>
        </patternFill>
      </fill>
    </dxf>
    <dxf>
      <font>
        <color auto="1"/>
      </font>
    </dxf>
    <dxf>
      <font>
        <color auto="1"/>
      </font>
    </dxf>
    <dxf>
      <font>
        <color auto="1"/>
      </font>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alignment wrapText="1"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protection hidden="0"/>
    </dxf>
    <dxf>
      <protection hidden="1"/>
    </dxf>
    <dxf>
      <alignment vertical="center" readingOrder="0"/>
    </dxf>
    <dxf>
      <alignment wrapText="1" readingOrder="0"/>
    </dxf>
    <dxf>
      <fill>
        <patternFill patternType="solid">
          <bgColor theme="9" tint="0.79998168889431442"/>
        </patternFill>
      </fill>
    </dxf>
    <dxf>
      <fill>
        <patternFill patternType="solid">
          <bgColor theme="9" tint="0.79998168889431442"/>
        </patternFill>
      </fill>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numFmt numFmtId="13" formatCode="0%"/>
    </dxf>
    <dxf>
      <numFmt numFmtId="13" formatCode="0%"/>
    </dxf>
    <dxf>
      <numFmt numFmtId="13" formatCode="0%"/>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
      <font>
        <color rgb="FF00B050"/>
      </font>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INDIVIDUAL Coaching Log_v2.3_BLANK_3-2023.xlsx]Teacher Summary!PivotTable2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Observation Strategies Used Across All Coaching Cycles by Teacher ID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solidFill>
            <a:schemeClr val="accent1"/>
          </a:solidFill>
          <a:ln>
            <a:noFill/>
          </a:ln>
          <a:effectLst/>
        </c:spPr>
        <c:marker>
          <c:symbol val="none"/>
        </c:marker>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pivotFmt>
      <c:pivotFmt>
        <c:idx val="67"/>
        <c:spPr>
          <a:solidFill>
            <a:schemeClr val="accent1"/>
          </a:solidFill>
          <a:ln>
            <a:noFill/>
          </a:ln>
          <a:effectLst/>
        </c:spPr>
        <c:marker>
          <c:symbol val="none"/>
        </c:marker>
      </c:pivotFmt>
      <c:pivotFmt>
        <c:idx val="68"/>
        <c:spPr>
          <a:solidFill>
            <a:schemeClr val="accent1"/>
          </a:solidFill>
          <a:ln>
            <a:noFill/>
          </a:ln>
          <a:effectLst/>
        </c:spPr>
        <c:marker>
          <c:symbol val="none"/>
        </c:marker>
      </c:pivotFmt>
      <c:pivotFmt>
        <c:idx val="69"/>
        <c:spPr>
          <a:solidFill>
            <a:schemeClr val="accent1"/>
          </a:solidFill>
          <a:ln>
            <a:noFill/>
          </a:ln>
          <a:effectLst/>
        </c:spPr>
        <c:marker>
          <c:symbol val="none"/>
        </c:marker>
      </c:pivotFmt>
      <c:pivotFmt>
        <c:idx val="70"/>
        <c:spPr>
          <a:solidFill>
            <a:schemeClr val="accent1"/>
          </a:solidFill>
          <a:ln>
            <a:noFill/>
          </a:ln>
          <a:effectLst/>
        </c:spPr>
        <c:marker>
          <c:symbol val="none"/>
        </c:marker>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'Teacher Summary'!$D$80:$D$81</c:f>
              <c:strCache>
                <c:ptCount val="1"/>
                <c:pt idx="0">
                  <c:v>0</c:v>
                </c:pt>
              </c:strCache>
            </c:strRef>
          </c:tx>
          <c:spPr>
            <a:solidFill>
              <a:schemeClr val="accent1"/>
            </a:solidFill>
            <a:ln>
              <a:noFill/>
            </a:ln>
            <a:effectLst/>
          </c:spPr>
          <c:invertIfNegative val="0"/>
          <c:cat>
            <c:strRef>
              <c:f>'Teacher Summary'!$C$82:$C$92</c:f>
              <c:strCache>
                <c:ptCount val="11"/>
                <c:pt idx="0">
                  <c:v>% Observed </c:v>
                </c:pt>
                <c:pt idx="1">
                  <c:v>% Videotaped </c:v>
                </c:pt>
                <c:pt idx="2">
                  <c:v>% Modeled </c:v>
                </c:pt>
                <c:pt idx="3">
                  <c:v>% Collected data </c:v>
                </c:pt>
                <c:pt idx="4">
                  <c:v>% Verbal support </c:v>
                </c:pt>
                <c:pt idx="5">
                  <c:v>% Side by side gestural support</c:v>
                </c:pt>
                <c:pt idx="6">
                  <c:v>% Problem solving discussion </c:v>
                </c:pt>
                <c:pt idx="7">
                  <c:v>% Reflective conversation </c:v>
                </c:pt>
                <c:pt idx="8">
                  <c:v>% Helped with environmental arrangements </c:v>
                </c:pt>
                <c:pt idx="9">
                  <c:v>% Other help in the classroom </c:v>
                </c:pt>
                <c:pt idx="10">
                  <c:v>% Other </c:v>
                </c:pt>
              </c:strCache>
            </c:strRef>
          </c:cat>
          <c:val>
            <c:numRef>
              <c:f>'Teacher Summary'!$D$82:$D$92</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0-47E5-44F5-A8F5-4A3FFFABF149}"/>
            </c:ext>
          </c:extLst>
        </c:ser>
        <c:dLbls>
          <c:showLegendKey val="0"/>
          <c:showVal val="0"/>
          <c:showCatName val="0"/>
          <c:showSerName val="0"/>
          <c:showPercent val="0"/>
          <c:showBubbleSize val="0"/>
        </c:dLbls>
        <c:gapWidth val="219"/>
        <c:overlap val="-27"/>
        <c:axId val="719429144"/>
        <c:axId val="719429536"/>
      </c:barChart>
      <c:catAx>
        <c:axId val="719429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9429536"/>
        <c:crosses val="autoZero"/>
        <c:auto val="1"/>
        <c:lblAlgn val="ctr"/>
        <c:lblOffset val="100"/>
        <c:noMultiLvlLbl val="0"/>
      </c:catAx>
      <c:valAx>
        <c:axId val="719429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291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INDIVIDUAL Coaching Log_v2.3_BLANK_3-2023.xlsx]Teacher Summary!PivotTable3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Debriefing Strategies Used Across All Coaching Cycles by Teacher ID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2"/>
          </a:solidFill>
          <a:ln w="19050" cap="flat" cmpd="sng" algn="ctr">
            <a:solidFill>
              <a:schemeClr val="lt1"/>
            </a:solidFill>
            <a:prstDash val="solid"/>
            <a:miter lim="800000"/>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'Teacher Summary'!$D$140:$D$141</c:f>
              <c:strCache>
                <c:ptCount val="1"/>
                <c:pt idx="0">
                  <c:v>0</c:v>
                </c:pt>
              </c:strCache>
            </c:strRef>
          </c:tx>
          <c:spPr>
            <a:solidFill>
              <a:schemeClr val="accent1"/>
            </a:solidFill>
            <a:ln>
              <a:noFill/>
            </a:ln>
            <a:effectLst/>
          </c:spPr>
          <c:invertIfNegative val="0"/>
          <c:cat>
            <c:strRef>
              <c:f>'Teacher Summary'!$C$142:$C$152</c:f>
              <c:strCache>
                <c:ptCount val="11"/>
                <c:pt idx="0">
                  <c:v>% Problem Solving Discussion</c:v>
                </c:pt>
                <c:pt idx="1">
                  <c:v>% Reflective Conversation</c:v>
                </c:pt>
                <c:pt idx="2">
                  <c:v>% Helped with environmental arrangements</c:v>
                </c:pt>
                <c:pt idx="3">
                  <c:v>% Role play</c:v>
                </c:pt>
                <c:pt idx="4">
                  <c:v>% Constructive feedback</c:v>
                </c:pt>
                <c:pt idx="5">
                  <c:v>% Goal setting/action planning</c:v>
                </c:pt>
                <c:pt idx="6">
                  <c:v>% Supportive feedback</c:v>
                </c:pt>
                <c:pt idx="7">
                  <c:v>% Material provision</c:v>
                </c:pt>
                <c:pt idx="8">
                  <c:v>% Demonstration</c:v>
                </c:pt>
                <c:pt idx="9">
                  <c:v>% Individual child support</c:v>
                </c:pt>
                <c:pt idx="10">
                  <c:v>% Other</c:v>
                </c:pt>
              </c:strCache>
            </c:strRef>
          </c:cat>
          <c:val>
            <c:numRef>
              <c:f>'Teacher Summary'!$D$142:$D$152</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0-3884-4298-ACE4-AC7B7CF84E3A}"/>
            </c:ext>
          </c:extLst>
        </c:ser>
        <c:dLbls>
          <c:showLegendKey val="0"/>
          <c:showVal val="0"/>
          <c:showCatName val="0"/>
          <c:showSerName val="0"/>
          <c:showPercent val="0"/>
          <c:showBubbleSize val="0"/>
        </c:dLbls>
        <c:gapWidth val="219"/>
        <c:overlap val="-27"/>
        <c:axId val="719430712"/>
        <c:axId val="719431104"/>
      </c:barChart>
      <c:catAx>
        <c:axId val="719430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9431104"/>
        <c:crosses val="autoZero"/>
        <c:auto val="1"/>
        <c:lblAlgn val="ctr"/>
        <c:lblOffset val="100"/>
        <c:noMultiLvlLbl val="0"/>
      </c:catAx>
      <c:valAx>
        <c:axId val="719431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07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INDIVIDUAL Coaching Log_v2.3_BLANK_3-2023.xlsx]Teacher Summary!PivotTable4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Action Planning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'Teacher Summary'!$D$2</c:f>
              <c:strCache>
                <c:ptCount val="1"/>
                <c:pt idx="0">
                  <c:v>Total # of Action Plan Goals Written</c:v>
                </c:pt>
              </c:strCache>
            </c:strRef>
          </c:tx>
          <c:spPr>
            <a:solidFill>
              <a:schemeClr val="accent1"/>
            </a:solidFill>
            <a:ln>
              <a:noFill/>
            </a:ln>
            <a:effectLst/>
          </c:spPr>
          <c:invertIfNegative val="0"/>
          <c:cat>
            <c:strRef>
              <c:f>'Teacher Summary'!$C$3</c:f>
              <c:strCache>
                <c:ptCount val="1"/>
                <c:pt idx="0">
                  <c:v>0</c:v>
                </c:pt>
              </c:strCache>
            </c:strRef>
          </c:cat>
          <c:val>
            <c:numRef>
              <c:f>'Teacher Summary'!$D$3</c:f>
              <c:numCache>
                <c:formatCode>General</c:formatCode>
                <c:ptCount val="1"/>
                <c:pt idx="0">
                  <c:v>0</c:v>
                </c:pt>
              </c:numCache>
            </c:numRef>
          </c:val>
          <c:extLst>
            <c:ext xmlns:c16="http://schemas.microsoft.com/office/drawing/2014/chart" uri="{C3380CC4-5D6E-409C-BE32-E72D297353CC}">
              <c16:uniqueId val="{00000000-FC51-4D77-9FEB-1FEDE8D16A0B}"/>
            </c:ext>
          </c:extLst>
        </c:ser>
        <c:ser>
          <c:idx val="1"/>
          <c:order val="1"/>
          <c:tx>
            <c:strRef>
              <c:f>'Teacher Summary'!$E$2</c:f>
              <c:strCache>
                <c:ptCount val="1"/>
                <c:pt idx="0">
                  <c:v>Total # of Action Plan Goals Completed</c:v>
                </c:pt>
              </c:strCache>
            </c:strRef>
          </c:tx>
          <c:spPr>
            <a:solidFill>
              <a:schemeClr val="accent2"/>
            </a:solidFill>
            <a:ln>
              <a:noFill/>
            </a:ln>
            <a:effectLst/>
          </c:spPr>
          <c:invertIfNegative val="0"/>
          <c:cat>
            <c:strRef>
              <c:f>'Teacher Summary'!$C$3</c:f>
              <c:strCache>
                <c:ptCount val="1"/>
                <c:pt idx="0">
                  <c:v>0</c:v>
                </c:pt>
              </c:strCache>
            </c:strRef>
          </c:cat>
          <c:val>
            <c:numRef>
              <c:f>'Teacher Summary'!$E$3</c:f>
              <c:numCache>
                <c:formatCode>General</c:formatCode>
                <c:ptCount val="1"/>
                <c:pt idx="0">
                  <c:v>0</c:v>
                </c:pt>
              </c:numCache>
            </c:numRef>
          </c:val>
          <c:extLst>
            <c:ext xmlns:c16="http://schemas.microsoft.com/office/drawing/2014/chart" uri="{C3380CC4-5D6E-409C-BE32-E72D297353CC}">
              <c16:uniqueId val="{00000000-6C1C-4C79-838D-1CD461C6144B}"/>
            </c:ext>
          </c:extLst>
        </c:ser>
        <c:dLbls>
          <c:showLegendKey val="0"/>
          <c:showVal val="0"/>
          <c:showCatName val="0"/>
          <c:showSerName val="0"/>
          <c:showPercent val="0"/>
          <c:showBubbleSize val="0"/>
        </c:dLbls>
        <c:gapWidth val="219"/>
        <c:overlap val="-100"/>
        <c:axId val="719432280"/>
        <c:axId val="719432672"/>
      </c:barChart>
      <c:catAx>
        <c:axId val="719432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2672"/>
        <c:crosses val="autoZero"/>
        <c:auto val="1"/>
        <c:lblAlgn val="ctr"/>
        <c:lblOffset val="100"/>
        <c:noMultiLvlLbl val="0"/>
      </c:catAx>
      <c:valAx>
        <c:axId val="719432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2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INDIVIDUAL Coaching Log_v2.3_BLANK_3-2023.xlsx]Teacher Summary!PivotTable5</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Percent of Action Plan Goals Completed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'Teacher Summary'!$H$2</c:f>
              <c:strCache>
                <c:ptCount val="1"/>
                <c:pt idx="0">
                  <c:v>Total</c:v>
                </c:pt>
              </c:strCache>
            </c:strRef>
          </c:tx>
          <c:spPr>
            <a:solidFill>
              <a:schemeClr val="accent6"/>
            </a:solidFill>
            <a:ln>
              <a:noFill/>
            </a:ln>
            <a:effectLst/>
          </c:spPr>
          <c:invertIfNegative val="0"/>
          <c:cat>
            <c:strRef>
              <c:f>'Teacher Summary'!$G$3</c:f>
              <c:strCache>
                <c:ptCount val="1"/>
                <c:pt idx="0">
                  <c:v>0</c:v>
                </c:pt>
              </c:strCache>
            </c:strRef>
          </c:cat>
          <c:val>
            <c:numRef>
              <c:f>'Teacher Summary'!$H$3</c:f>
              <c:numCache>
                <c:formatCode>0%</c:formatCode>
                <c:ptCount val="1"/>
                <c:pt idx="0">
                  <c:v>#N/A</c:v>
                </c:pt>
              </c:numCache>
            </c:numRef>
          </c:val>
          <c:extLst>
            <c:ext xmlns:c16="http://schemas.microsoft.com/office/drawing/2014/chart" uri="{C3380CC4-5D6E-409C-BE32-E72D297353CC}">
              <c16:uniqueId val="{00000000-6FCE-4A28-AEA6-38EF5A8BB4BE}"/>
            </c:ext>
          </c:extLst>
        </c:ser>
        <c:dLbls>
          <c:showLegendKey val="0"/>
          <c:showVal val="0"/>
          <c:showCatName val="0"/>
          <c:showSerName val="0"/>
          <c:showPercent val="0"/>
          <c:showBubbleSize val="0"/>
        </c:dLbls>
        <c:gapWidth val="219"/>
        <c:overlap val="-27"/>
        <c:axId val="719433848"/>
        <c:axId val="719434240"/>
      </c:barChart>
      <c:catAx>
        <c:axId val="71943384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19434240"/>
        <c:crosses val="autoZero"/>
        <c:auto val="1"/>
        <c:lblAlgn val="ctr"/>
        <c:lblOffset val="100"/>
        <c:noMultiLvlLbl val="0"/>
      </c:catAx>
      <c:valAx>
        <c:axId val="719434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38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INDIVIDUAL Coaching Log_v2.3_BLANK_3-2023.xlsx]Coach Summary!PivotTable2</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Observation Strategies Used Across All Coaching Cycles for All</a:t>
            </a:r>
            <a:r>
              <a:rPr lang="en-US" b="1" baseline="0"/>
              <a:t> Teachers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6"/>
          </a:solidFill>
          <a:ln w="12700" cap="flat" cmpd="sng" algn="ctr">
            <a:solidFill>
              <a:schemeClr val="accent6">
                <a:shade val="50000"/>
              </a:schemeClr>
            </a:solidFill>
            <a:prstDash val="solid"/>
            <a:miter lim="800000"/>
          </a:ln>
          <a:effectLst/>
        </c:spPr>
        <c:marker>
          <c:symbol val="none"/>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Summary'!$C$42:$C$43</c:f>
              <c:strCache>
                <c:ptCount val="1"/>
                <c:pt idx="0">
                  <c:v>Coach Name</c:v>
                </c:pt>
              </c:strCache>
            </c:strRef>
          </c:tx>
          <c:spPr>
            <a:solidFill>
              <a:schemeClr val="accent1"/>
            </a:solidFill>
            <a:ln>
              <a:noFill/>
            </a:ln>
            <a:effectLst/>
          </c:spPr>
          <c:invertIfNegative val="0"/>
          <c:cat>
            <c:strRef>
              <c:f>'Coach Summary'!$B$44:$B$54</c:f>
              <c:strCache>
                <c:ptCount val="11"/>
                <c:pt idx="0">
                  <c:v>% Observed</c:v>
                </c:pt>
                <c:pt idx="1">
                  <c:v>% Videotaped</c:v>
                </c:pt>
                <c:pt idx="2">
                  <c:v>% Modeled</c:v>
                </c:pt>
                <c:pt idx="3">
                  <c:v>% Collected Data</c:v>
                </c:pt>
                <c:pt idx="4">
                  <c:v>% Verbal Support</c:v>
                </c:pt>
                <c:pt idx="5">
                  <c:v>% Side by Side Gestural Support</c:v>
                </c:pt>
                <c:pt idx="6">
                  <c:v>% Problem Solving Discussion</c:v>
                </c:pt>
                <c:pt idx="7">
                  <c:v>% Reflective Conversation</c:v>
                </c:pt>
                <c:pt idx="8">
                  <c:v>% Helped w/ Environmental Arrangements</c:v>
                </c:pt>
                <c:pt idx="9">
                  <c:v>% Other Help in the Classroom</c:v>
                </c:pt>
                <c:pt idx="10">
                  <c:v>% Other</c:v>
                </c:pt>
              </c:strCache>
            </c:strRef>
          </c:cat>
          <c:val>
            <c:numRef>
              <c:f>'Coach Summary'!$C$44:$C$54</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0-09E2-4AD4-808E-E03D4CDFEC3E}"/>
            </c:ext>
          </c:extLst>
        </c:ser>
        <c:dLbls>
          <c:showLegendKey val="0"/>
          <c:showVal val="0"/>
          <c:showCatName val="0"/>
          <c:showSerName val="0"/>
          <c:showPercent val="0"/>
          <c:showBubbleSize val="0"/>
        </c:dLbls>
        <c:gapWidth val="219"/>
        <c:overlap val="-27"/>
        <c:axId val="719435808"/>
        <c:axId val="719436200"/>
      </c:barChart>
      <c:catAx>
        <c:axId val="719435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9436200"/>
        <c:crosses val="autoZero"/>
        <c:auto val="1"/>
        <c:lblAlgn val="ctr"/>
        <c:lblOffset val="100"/>
        <c:noMultiLvlLbl val="0"/>
      </c:catAx>
      <c:valAx>
        <c:axId val="719436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4358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INDIVIDUAL Coaching Log_v2.3_BLANK_3-2023.xlsx]Coach Summary!PivotTable3</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Debriefing Strategies Used Across All Coaching Cycles</a:t>
            </a:r>
            <a:r>
              <a:rPr lang="en-US" b="1" baseline="0"/>
              <a:t> for All Teachers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spPr>
          <a:solidFill>
            <a:schemeClr val="accent1"/>
          </a:solidFill>
          <a:ln>
            <a:noFill/>
          </a:ln>
          <a:effectLst/>
        </c:spPr>
        <c:marker>
          <c:symbol val="circle"/>
          <c:size val="5"/>
          <c:spPr>
            <a:solidFill>
              <a:schemeClr val="accent1"/>
            </a:solidFill>
            <a:ln w="9525">
              <a:solidFill>
                <a:schemeClr val="accent1"/>
              </a:solidFill>
            </a:ln>
            <a:effectLst/>
          </c:spPr>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2"/>
          </a:solidFill>
          <a:ln w="19050" cap="flat" cmpd="sng" algn="ctr">
            <a:solidFill>
              <a:schemeClr val="lt1"/>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Summary'!$C$86:$C$87</c:f>
              <c:strCache>
                <c:ptCount val="1"/>
                <c:pt idx="0">
                  <c:v>Coach Name</c:v>
                </c:pt>
              </c:strCache>
            </c:strRef>
          </c:tx>
          <c:spPr>
            <a:solidFill>
              <a:schemeClr val="accent2"/>
            </a:solidFill>
            <a:ln w="19050" cap="flat" cmpd="sng" algn="ctr">
              <a:solidFill>
                <a:schemeClr val="lt1"/>
              </a:solidFill>
              <a:prstDash val="solid"/>
              <a:miter lim="800000"/>
            </a:ln>
            <a:effectLst/>
          </c:spPr>
          <c:invertIfNegative val="0"/>
          <c:cat>
            <c:strRef>
              <c:f>'Coach Summary'!$B$88:$B$98</c:f>
              <c:strCache>
                <c:ptCount val="11"/>
                <c:pt idx="0">
                  <c:v>% Problem Solving Discussion</c:v>
                </c:pt>
                <c:pt idx="1">
                  <c:v>% Reflective Conversation</c:v>
                </c:pt>
                <c:pt idx="2">
                  <c:v>% Helped w/ Environmental Arrangements</c:v>
                </c:pt>
                <c:pt idx="3">
                  <c:v>% Role Play</c:v>
                </c:pt>
                <c:pt idx="4">
                  <c:v>% Constructive Feedback</c:v>
                </c:pt>
                <c:pt idx="5">
                  <c:v>% Goal Setting/Action Planning</c:v>
                </c:pt>
                <c:pt idx="6">
                  <c:v>% Supportive Feedback</c:v>
                </c:pt>
                <c:pt idx="7">
                  <c:v>% Material Provision</c:v>
                </c:pt>
                <c:pt idx="8">
                  <c:v>% Demonstration</c:v>
                </c:pt>
                <c:pt idx="9">
                  <c:v>% Individual Child Support</c:v>
                </c:pt>
                <c:pt idx="10">
                  <c:v>% Other</c:v>
                </c:pt>
              </c:strCache>
            </c:strRef>
          </c:cat>
          <c:val>
            <c:numRef>
              <c:f>'Coach Summary'!$C$88:$C$98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0-9356-49F1-9FD1-E2A7EF432668}"/>
            </c:ext>
          </c:extLst>
        </c:ser>
        <c:dLbls>
          <c:showLegendKey val="0"/>
          <c:showVal val="0"/>
          <c:showCatName val="0"/>
          <c:showSerName val="0"/>
          <c:showPercent val="0"/>
          <c:showBubbleSize val="0"/>
        </c:dLbls>
        <c:gapWidth val="219"/>
        <c:overlap val="-27"/>
        <c:axId val="477466600"/>
        <c:axId val="477466992"/>
      </c:barChart>
      <c:catAx>
        <c:axId val="477466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77466992"/>
        <c:crosses val="autoZero"/>
        <c:auto val="1"/>
        <c:lblAlgn val="ctr"/>
        <c:lblOffset val="100"/>
        <c:noMultiLvlLbl val="0"/>
      </c:catAx>
      <c:valAx>
        <c:axId val="4774669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666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INDIVIDUAL Coaching Log_v2.3_BLANK_3-2023.xlsx]Coach Summary!PivotTable4</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Action Planning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2"/>
          </a:solidFill>
          <a:ln>
            <a:noFill/>
          </a:ln>
          <a:effectLst/>
        </c:spP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'Coach Summary'!$C$2:$C$3</c:f>
              <c:strCache>
                <c:ptCount val="1"/>
                <c:pt idx="0">
                  <c:v>Coach Name</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5-4A52-455A-BC12-2C7C5BEAA2CA}"/>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5102-414F-A913-D8EC75316FC7}"/>
              </c:ext>
            </c:extLst>
          </c:dPt>
          <c:cat>
            <c:strRef>
              <c:f>'Coach Summary'!$B$4:$B$7</c:f>
              <c:strCache>
                <c:ptCount val="4"/>
                <c:pt idx="0">
                  <c:v>Total # of  Goals Written</c:v>
                </c:pt>
                <c:pt idx="1">
                  <c:v>Average # of Action Plan Goals Written</c:v>
                </c:pt>
                <c:pt idx="2">
                  <c:v>Total # of Goals Completed</c:v>
                </c:pt>
                <c:pt idx="3">
                  <c:v>Average # of Action Plan Goals Completed</c:v>
                </c:pt>
              </c:strCache>
            </c:strRef>
          </c:cat>
          <c:val>
            <c:numRef>
              <c:f>'Coach Summary'!$C$4:$C$7</c:f>
              <c:numCache>
                <c:formatCode>General</c:formatCode>
                <c:ptCount val="4"/>
                <c:pt idx="0">
                  <c:v>0</c:v>
                </c:pt>
                <c:pt idx="1">
                  <c:v>#N/A</c:v>
                </c:pt>
                <c:pt idx="2">
                  <c:v>0</c:v>
                </c:pt>
                <c:pt idx="3">
                  <c:v>#N/A</c:v>
                </c:pt>
              </c:numCache>
            </c:numRef>
          </c:val>
          <c:extLst>
            <c:ext xmlns:c16="http://schemas.microsoft.com/office/drawing/2014/chart" uri="{C3380CC4-5D6E-409C-BE32-E72D297353CC}">
              <c16:uniqueId val="{00000000-34AC-456C-A093-17C92BEC823F}"/>
            </c:ext>
          </c:extLst>
        </c:ser>
        <c:dLbls>
          <c:showLegendKey val="0"/>
          <c:showVal val="0"/>
          <c:showCatName val="0"/>
          <c:showSerName val="0"/>
          <c:showPercent val="0"/>
          <c:showBubbleSize val="0"/>
        </c:dLbls>
        <c:gapWidth val="219"/>
        <c:axId val="477468168"/>
        <c:axId val="477468560"/>
      </c:barChart>
      <c:catAx>
        <c:axId val="477468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68560"/>
        <c:crosses val="autoZero"/>
        <c:auto val="1"/>
        <c:lblAlgn val="ctr"/>
        <c:lblOffset val="100"/>
        <c:noMultiLvlLbl val="0"/>
      </c:catAx>
      <c:valAx>
        <c:axId val="477468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68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[NCPMI INDIVIDUAL Coaching Log_v2.3_BLANK_3-2023.xlsx]Coach Summary!PivotTable5</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Percent of Action Plan Goals Completed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6"/>
          </a:solidFill>
          <a:ln w="12700" cap="flat" cmpd="sng" algn="ctr">
            <a:solidFill>
              <a:schemeClr val="accent6">
                <a:shade val="50000"/>
              </a:schemeClr>
            </a:solidFill>
            <a:prstDash val="solid"/>
            <a:miter lim="800000"/>
          </a:ln>
          <a:effectLst/>
        </c:spPr>
        <c:marker>
          <c:symbol val="none"/>
        </c:marker>
      </c:pivotFmt>
      <c:pivotFmt>
        <c:idx val="9"/>
        <c:spPr>
          <a:solidFill>
            <a:schemeClr val="accent6"/>
          </a:solidFill>
          <a:ln w="12700" cap="flat" cmpd="sng" algn="ctr">
            <a:solidFill>
              <a:schemeClr val="accent6">
                <a:shade val="50000"/>
              </a:schemeClr>
            </a:solidFill>
            <a:prstDash val="solid"/>
            <a:miter lim="800000"/>
          </a:ln>
          <a:effectLst/>
        </c:spPr>
        <c:marker>
          <c:symbol val="none"/>
        </c:marker>
      </c:pivotFmt>
      <c:pivotFmt>
        <c:idx val="10"/>
        <c:spPr>
          <a:solidFill>
            <a:schemeClr val="accent6"/>
          </a:solidFill>
          <a:ln w="12700" cap="flat" cmpd="sng" algn="ctr">
            <a:solidFill>
              <a:schemeClr val="accent6">
                <a:shade val="50000"/>
              </a:schemeClr>
            </a:solidFill>
            <a:prstDash val="solid"/>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pivotFmt>
    </c:pivotFmts>
    <c:plotArea>
      <c:layout/>
      <c:barChart>
        <c:barDir val="col"/>
        <c:grouping val="clustered"/>
        <c:varyColors val="0"/>
        <c:ser>
          <c:idx val="0"/>
          <c:order val="0"/>
          <c:tx>
            <c:strRef>
              <c:f>'Coach Summary'!$E$2:$E$3</c:f>
              <c:strCache>
                <c:ptCount val="1"/>
                <c:pt idx="0">
                  <c:v>Coach Name</c:v>
                </c:pt>
              </c:strCache>
            </c:strRef>
          </c:tx>
          <c:spPr>
            <a:solidFill>
              <a:schemeClr val="accent6"/>
            </a:solidFill>
            <a:ln w="12700" cap="flat" cmpd="sng" algn="ctr">
              <a:solidFill>
                <a:schemeClr val="accent6">
                  <a:shade val="50000"/>
                </a:schemeClr>
              </a:solidFill>
              <a:prstDash val="solid"/>
              <a:miter lim="800000"/>
            </a:ln>
            <a:effectLst/>
          </c:spPr>
          <c:invertIfNegative val="0"/>
          <c:cat>
            <c:strRef>
              <c:f>'Coach Summary'!$D$4</c:f>
              <c:strCache>
                <c:ptCount val="1"/>
                <c:pt idx="0">
                  <c:v>Total</c:v>
                </c:pt>
              </c:strCache>
            </c:strRef>
          </c:cat>
          <c:val>
            <c:numRef>
              <c:f>'Coach Summary'!$E$4</c:f>
              <c:numCache>
                <c:formatCode>0%</c:formatCode>
                <c:ptCount val="1"/>
                <c:pt idx="0">
                  <c:v>#N/A</c:v>
                </c:pt>
              </c:numCache>
            </c:numRef>
          </c:val>
          <c:extLst>
            <c:ext xmlns:c16="http://schemas.microsoft.com/office/drawing/2014/chart" uri="{C3380CC4-5D6E-409C-BE32-E72D297353CC}">
              <c16:uniqueId val="{00000000-28EF-4A94-B413-F0BF2D5DC82A}"/>
            </c:ext>
          </c:extLst>
        </c:ser>
        <c:dLbls>
          <c:showLegendKey val="0"/>
          <c:showVal val="0"/>
          <c:showCatName val="0"/>
          <c:showSerName val="0"/>
          <c:showPercent val="0"/>
          <c:showBubbleSize val="0"/>
        </c:dLbls>
        <c:gapWidth val="219"/>
        <c:overlap val="-27"/>
        <c:axId val="477469736"/>
        <c:axId val="477470128"/>
      </c:barChart>
      <c:catAx>
        <c:axId val="477469736"/>
        <c:scaling>
          <c:orientation val="minMax"/>
        </c:scaling>
        <c:delete val="1"/>
        <c:axPos val="b"/>
        <c:numFmt formatCode="General" sourceLinked="1"/>
        <c:majorTickMark val="none"/>
        <c:minorTickMark val="none"/>
        <c:tickLblPos val="nextTo"/>
        <c:crossAx val="477470128"/>
        <c:crosses val="autoZero"/>
        <c:auto val="1"/>
        <c:lblAlgn val="ctr"/>
        <c:lblOffset val="100"/>
        <c:noMultiLvlLbl val="0"/>
      </c:catAx>
      <c:valAx>
        <c:axId val="47747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469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84</xdr:row>
      <xdr:rowOff>152400</xdr:rowOff>
    </xdr:from>
    <xdr:to>
      <xdr:col>20</xdr:col>
      <xdr:colOff>320488</xdr:colOff>
      <xdr:row>106</xdr:row>
      <xdr:rowOff>9525</xdr:rowOff>
    </xdr:to>
    <xdr:pic>
      <xdr:nvPicPr>
        <xdr:cNvPr id="52" name="Picture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9400" y="16602075"/>
          <a:ext cx="9693088" cy="404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257176</xdr:colOff>
      <xdr:row>30</xdr:row>
      <xdr:rowOff>152400</xdr:rowOff>
    </xdr:from>
    <xdr:to>
      <xdr:col>20</xdr:col>
      <xdr:colOff>161926</xdr:colOff>
      <xdr:row>57</xdr:row>
      <xdr:rowOff>111935</xdr:rowOff>
    </xdr:to>
    <xdr:pic>
      <xdr:nvPicPr>
        <xdr:cNvPr id="39" name="Pictur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05176" y="6315075"/>
          <a:ext cx="9048750" cy="5103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455211</xdr:colOff>
      <xdr:row>59</xdr:row>
      <xdr:rowOff>164650</xdr:rowOff>
    </xdr:from>
    <xdr:to>
      <xdr:col>22</xdr:col>
      <xdr:colOff>276224</xdr:colOff>
      <xdr:row>81</xdr:row>
      <xdr:rowOff>95250</xdr:rowOff>
    </xdr:to>
    <xdr:pic>
      <xdr:nvPicPr>
        <xdr:cNvPr id="27" name="Pictur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03211" y="10661200"/>
          <a:ext cx="10793813" cy="412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104775</xdr:colOff>
      <xdr:row>33</xdr:row>
      <xdr:rowOff>95250</xdr:rowOff>
    </xdr:from>
    <xdr:to>
      <xdr:col>8</xdr:col>
      <xdr:colOff>85725</xdr:colOff>
      <xdr:row>35</xdr:row>
      <xdr:rowOff>104775</xdr:rowOff>
    </xdr:to>
    <xdr:cxnSp macro="">
      <xdr:nvCxnSpPr>
        <xdr:cNvPr id="4" name="Straight Arrow Connector 3">
          <a:extLst>
            <a:ext uri="{FF2B5EF4-FFF2-40B4-BE49-F238E27FC236}">
              <a16:creationId xmlns:a16="http://schemas.microsoft.com/office/drawing/2014/main" id="{00000000-0008-0000-0000-000004000000}"/>
            </a:ext>
          </a:extLst>
        </xdr:cNvPr>
        <xdr:cNvCxnSpPr/>
      </xdr:nvCxnSpPr>
      <xdr:spPr>
        <a:xfrm>
          <a:off x="2543175" y="6829425"/>
          <a:ext cx="2419350" cy="39052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542925</xdr:colOff>
      <xdr:row>41</xdr:row>
      <xdr:rowOff>76200</xdr:rowOff>
    </xdr:from>
    <xdr:to>
      <xdr:col>6</xdr:col>
      <xdr:colOff>9525</xdr:colOff>
      <xdr:row>41</xdr:row>
      <xdr:rowOff>85725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V="1">
          <a:off x="2981325" y="8334375"/>
          <a:ext cx="685800" cy="952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552450</xdr:colOff>
      <xdr:row>36</xdr:row>
      <xdr:rowOff>171451</xdr:rowOff>
    </xdr:from>
    <xdr:to>
      <xdr:col>8</xdr:col>
      <xdr:colOff>47625</xdr:colOff>
      <xdr:row>37</xdr:row>
      <xdr:rowOff>180975</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a:xfrm flipV="1">
          <a:off x="2990850" y="7477126"/>
          <a:ext cx="1933575" cy="200024"/>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581025</xdr:colOff>
      <xdr:row>40</xdr:row>
      <xdr:rowOff>57150</xdr:rowOff>
    </xdr:from>
    <xdr:to>
      <xdr:col>7</xdr:col>
      <xdr:colOff>600075</xdr:colOff>
      <xdr:row>45</xdr:row>
      <xdr:rowOff>104775</xdr:rowOff>
    </xdr:to>
    <xdr:cxnSp macro="">
      <xdr:nvCxnSpPr>
        <xdr:cNvPr id="12" name="Straight Arrow Connector 11">
          <a:extLst>
            <a:ext uri="{FF2B5EF4-FFF2-40B4-BE49-F238E27FC236}">
              <a16:creationId xmlns:a16="http://schemas.microsoft.com/office/drawing/2014/main" id="{00000000-0008-0000-0000-00000C000000}"/>
            </a:ext>
          </a:extLst>
        </xdr:cNvPr>
        <xdr:cNvCxnSpPr/>
      </xdr:nvCxnSpPr>
      <xdr:spPr>
        <a:xfrm flipV="1">
          <a:off x="3019425" y="8124825"/>
          <a:ext cx="1847850" cy="100012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76199</xdr:colOff>
      <xdr:row>49</xdr:row>
      <xdr:rowOff>142873</xdr:rowOff>
    </xdr:from>
    <xdr:to>
      <xdr:col>11</xdr:col>
      <xdr:colOff>423671</xdr:colOff>
      <xdr:row>52</xdr:row>
      <xdr:rowOff>10285</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4952999" y="9925048"/>
          <a:ext cx="2176272" cy="438912"/>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rgbClr val="7030A0"/>
              </a:solidFill>
            </a:rPr>
            <a:t>Cycle #2 is complete, caution message is</a:t>
          </a:r>
          <a:r>
            <a:rPr lang="en-US" sz="1100" i="1" baseline="0">
              <a:solidFill>
                <a:srgbClr val="7030A0"/>
              </a:solidFill>
            </a:rPr>
            <a:t> not visible.</a:t>
          </a:r>
          <a:endParaRPr lang="en-US" sz="1100" i="1">
            <a:solidFill>
              <a:srgbClr val="7030A0"/>
            </a:solidFill>
          </a:endParaRPr>
        </a:p>
      </xdr:txBody>
    </xdr:sp>
    <xdr:clientData/>
  </xdr:twoCellAnchor>
  <xdr:twoCellAnchor>
    <xdr:from>
      <xdr:col>8</xdr:col>
      <xdr:colOff>95250</xdr:colOff>
      <xdr:row>54</xdr:row>
      <xdr:rowOff>142876</xdr:rowOff>
    </xdr:from>
    <xdr:to>
      <xdr:col>11</xdr:col>
      <xdr:colOff>438150</xdr:colOff>
      <xdr:row>57</xdr:row>
      <xdr:rowOff>9525</xdr:rowOff>
    </xdr:to>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4972050" y="10877551"/>
          <a:ext cx="2171700" cy="43814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rgbClr val="7030A0"/>
              </a:solidFill>
            </a:rPr>
            <a:t>Caution message is on by default if previous row has no</a:t>
          </a:r>
          <a:r>
            <a:rPr lang="en-US" sz="1100" i="1" baseline="0">
              <a:solidFill>
                <a:srgbClr val="7030A0"/>
              </a:solidFill>
            </a:rPr>
            <a:t> data entered.</a:t>
          </a:r>
          <a:endParaRPr lang="en-US" sz="1100" i="1">
            <a:solidFill>
              <a:srgbClr val="7030A0"/>
            </a:solidFill>
          </a:endParaRPr>
        </a:p>
      </xdr:txBody>
    </xdr:sp>
    <xdr:clientData/>
  </xdr:twoCellAnchor>
  <xdr:twoCellAnchor>
    <xdr:from>
      <xdr:col>18</xdr:col>
      <xdr:colOff>200025</xdr:colOff>
      <xdr:row>38</xdr:row>
      <xdr:rowOff>180975</xdr:rowOff>
    </xdr:from>
    <xdr:to>
      <xdr:col>21</xdr:col>
      <xdr:colOff>9526</xdr:colOff>
      <xdr:row>40</xdr:row>
      <xdr:rowOff>180975</xdr:rowOff>
    </xdr:to>
    <xdr:cxnSp macro="">
      <xdr:nvCxnSpPr>
        <xdr:cNvPr id="28" name="Straight Arrow Connector 27">
          <a:extLst>
            <a:ext uri="{FF2B5EF4-FFF2-40B4-BE49-F238E27FC236}">
              <a16:creationId xmlns:a16="http://schemas.microsoft.com/office/drawing/2014/main" id="{00000000-0008-0000-0000-00001C000000}"/>
            </a:ext>
          </a:extLst>
        </xdr:cNvPr>
        <xdr:cNvCxnSpPr/>
      </xdr:nvCxnSpPr>
      <xdr:spPr>
        <a:xfrm flipH="1">
          <a:off x="11172825" y="7867650"/>
          <a:ext cx="1638301" cy="381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209551</xdr:colOff>
      <xdr:row>45</xdr:row>
      <xdr:rowOff>19052</xdr:rowOff>
    </xdr:from>
    <xdr:to>
      <xdr:col>20</xdr:col>
      <xdr:colOff>590550</xdr:colOff>
      <xdr:row>45</xdr:row>
      <xdr:rowOff>123825</xdr:rowOff>
    </xdr:to>
    <xdr:cxnSp macro="">
      <xdr:nvCxnSpPr>
        <xdr:cNvPr id="29" name="Straight Arrow Connector 28">
          <a:extLst>
            <a:ext uri="{FF2B5EF4-FFF2-40B4-BE49-F238E27FC236}">
              <a16:creationId xmlns:a16="http://schemas.microsoft.com/office/drawing/2014/main" id="{00000000-0008-0000-0000-00001D000000}"/>
            </a:ext>
          </a:extLst>
        </xdr:cNvPr>
        <xdr:cNvCxnSpPr/>
      </xdr:nvCxnSpPr>
      <xdr:spPr>
        <a:xfrm flipH="1" flipV="1">
          <a:off x="11791951" y="9039227"/>
          <a:ext cx="990599" cy="10477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600075</xdr:colOff>
      <xdr:row>64</xdr:row>
      <xdr:rowOff>85726</xdr:rowOff>
    </xdr:from>
    <xdr:to>
      <xdr:col>23</xdr:col>
      <xdr:colOff>28575</xdr:colOff>
      <xdr:row>68</xdr:row>
      <xdr:rowOff>85725</xdr:rowOff>
    </xdr:to>
    <xdr:cxnSp macro="">
      <xdr:nvCxnSpPr>
        <xdr:cNvPr id="33" name="Straight Arrow Connector 32">
          <a:extLst>
            <a:ext uri="{FF2B5EF4-FFF2-40B4-BE49-F238E27FC236}">
              <a16:creationId xmlns:a16="http://schemas.microsoft.com/office/drawing/2014/main" id="{00000000-0008-0000-0000-000021000000}"/>
            </a:ext>
          </a:extLst>
        </xdr:cNvPr>
        <xdr:cNvCxnSpPr/>
      </xdr:nvCxnSpPr>
      <xdr:spPr>
        <a:xfrm flipH="1">
          <a:off x="12182475" y="11534776"/>
          <a:ext cx="2476500" cy="761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65</xdr:row>
      <xdr:rowOff>66675</xdr:rowOff>
    </xdr:from>
    <xdr:to>
      <xdr:col>10</xdr:col>
      <xdr:colOff>190500</xdr:colOff>
      <xdr:row>68</xdr:row>
      <xdr:rowOff>47625</xdr:rowOff>
    </xdr:to>
    <xdr:cxnSp macro="">
      <xdr:nvCxnSpPr>
        <xdr:cNvPr id="35" name="Straight Arrow Connector 34">
          <a:extLst>
            <a:ext uri="{FF2B5EF4-FFF2-40B4-BE49-F238E27FC236}">
              <a16:creationId xmlns:a16="http://schemas.microsoft.com/office/drawing/2014/main" id="{00000000-0008-0000-0000-000023000000}"/>
            </a:ext>
          </a:extLst>
        </xdr:cNvPr>
        <xdr:cNvCxnSpPr/>
      </xdr:nvCxnSpPr>
      <xdr:spPr>
        <a:xfrm>
          <a:off x="3095625" y="11706225"/>
          <a:ext cx="3800475" cy="5524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20</xdr:col>
      <xdr:colOff>581025</xdr:colOff>
      <xdr:row>68</xdr:row>
      <xdr:rowOff>47625</xdr:rowOff>
    </xdr:from>
    <xdr:to>
      <xdr:col>23</xdr:col>
      <xdr:colOff>57152</xdr:colOff>
      <xdr:row>69</xdr:row>
      <xdr:rowOff>104776</xdr:rowOff>
    </xdr:to>
    <xdr:cxnSp macro="">
      <xdr:nvCxnSpPr>
        <xdr:cNvPr id="37" name="Straight Arrow Connector 36">
          <a:extLst>
            <a:ext uri="{FF2B5EF4-FFF2-40B4-BE49-F238E27FC236}">
              <a16:creationId xmlns:a16="http://schemas.microsoft.com/office/drawing/2014/main" id="{00000000-0008-0000-0000-000025000000}"/>
            </a:ext>
          </a:extLst>
        </xdr:cNvPr>
        <xdr:cNvCxnSpPr/>
      </xdr:nvCxnSpPr>
      <xdr:spPr>
        <a:xfrm flipH="1" flipV="1">
          <a:off x="13382625" y="12258675"/>
          <a:ext cx="1304927" cy="2476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581025</xdr:colOff>
      <xdr:row>75</xdr:row>
      <xdr:rowOff>38100</xdr:rowOff>
    </xdr:from>
    <xdr:to>
      <xdr:col>23</xdr:col>
      <xdr:colOff>180975</xdr:colOff>
      <xdr:row>78</xdr:row>
      <xdr:rowOff>47626</xdr:rowOff>
    </xdr:to>
    <xdr:cxnSp macro="">
      <xdr:nvCxnSpPr>
        <xdr:cNvPr id="42" name="Straight Arrow Connector 41">
          <a:extLst>
            <a:ext uri="{FF2B5EF4-FFF2-40B4-BE49-F238E27FC236}">
              <a16:creationId xmlns:a16="http://schemas.microsoft.com/office/drawing/2014/main" id="{00000000-0008-0000-0000-00002A000000}"/>
            </a:ext>
          </a:extLst>
        </xdr:cNvPr>
        <xdr:cNvCxnSpPr/>
      </xdr:nvCxnSpPr>
      <xdr:spPr>
        <a:xfrm flipH="1" flipV="1">
          <a:off x="13382625" y="13582650"/>
          <a:ext cx="1428750" cy="58102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552451</xdr:colOff>
      <xdr:row>46</xdr:row>
      <xdr:rowOff>104775</xdr:rowOff>
    </xdr:from>
    <xdr:to>
      <xdr:col>8</xdr:col>
      <xdr:colOff>66673</xdr:colOff>
      <xdr:row>47</xdr:row>
      <xdr:rowOff>142875</xdr:rowOff>
    </xdr:to>
    <xdr:cxnSp macro="">
      <xdr:nvCxnSpPr>
        <xdr:cNvPr id="60" name="Straight Arrow Connector 59">
          <a:extLst>
            <a:ext uri="{FF2B5EF4-FFF2-40B4-BE49-F238E27FC236}">
              <a16:creationId xmlns:a16="http://schemas.microsoft.com/office/drawing/2014/main" id="{00000000-0008-0000-0000-00003C000000}"/>
            </a:ext>
          </a:extLst>
        </xdr:cNvPr>
        <xdr:cNvCxnSpPr>
          <a:stCxn id="72" idx="1"/>
        </xdr:cNvCxnSpPr>
      </xdr:nvCxnSpPr>
      <xdr:spPr>
        <a:xfrm flipH="1" flipV="1">
          <a:off x="4819651" y="9315450"/>
          <a:ext cx="123822" cy="22860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55</xdr:row>
      <xdr:rowOff>152400</xdr:rowOff>
    </xdr:from>
    <xdr:to>
      <xdr:col>8</xdr:col>
      <xdr:colOff>104777</xdr:colOff>
      <xdr:row>56</xdr:row>
      <xdr:rowOff>180975</xdr:rowOff>
    </xdr:to>
    <xdr:cxnSp macro="">
      <xdr:nvCxnSpPr>
        <xdr:cNvPr id="62" name="Straight Arrow Connector 61">
          <a:extLst>
            <a:ext uri="{FF2B5EF4-FFF2-40B4-BE49-F238E27FC236}">
              <a16:creationId xmlns:a16="http://schemas.microsoft.com/office/drawing/2014/main" id="{00000000-0008-0000-0000-00003E000000}"/>
            </a:ext>
          </a:extLst>
        </xdr:cNvPr>
        <xdr:cNvCxnSpPr/>
      </xdr:nvCxnSpPr>
      <xdr:spPr>
        <a:xfrm flipH="1">
          <a:off x="4762500" y="11077575"/>
          <a:ext cx="219077" cy="219075"/>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66673</xdr:colOff>
      <xdr:row>46</xdr:row>
      <xdr:rowOff>114300</xdr:rowOff>
    </xdr:from>
    <xdr:to>
      <xdr:col>12</xdr:col>
      <xdr:colOff>19050</xdr:colOff>
      <xdr:row>48</xdr:row>
      <xdr:rowOff>171450</xdr:rowOff>
    </xdr:to>
    <xdr:sp macro="" textlink="">
      <xdr:nvSpPr>
        <xdr:cNvPr id="72" name="TextBox 71">
          <a:extLst>
            <a:ext uri="{FF2B5EF4-FFF2-40B4-BE49-F238E27FC236}">
              <a16:creationId xmlns:a16="http://schemas.microsoft.com/office/drawing/2014/main" id="{00000000-0008-0000-0000-000048000000}"/>
            </a:ext>
          </a:extLst>
        </xdr:cNvPr>
        <xdr:cNvSpPr txBox="1"/>
      </xdr:nvSpPr>
      <xdr:spPr>
        <a:xfrm>
          <a:off x="4943473" y="9324975"/>
          <a:ext cx="2390777" cy="43815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rgbClr val="7030A0"/>
              </a:solidFill>
            </a:rPr>
            <a:t>Cycle #1 is not complete.</a:t>
          </a:r>
          <a:r>
            <a:rPr lang="en-US" sz="1100" i="1" baseline="0">
              <a:solidFill>
                <a:srgbClr val="7030A0"/>
              </a:solidFill>
            </a:rPr>
            <a:t> You may begin cycle 2, but message remains on.</a:t>
          </a:r>
          <a:endParaRPr lang="en-US" sz="1100" i="1">
            <a:solidFill>
              <a:srgbClr val="7030A0"/>
            </a:solidFill>
          </a:endParaRPr>
        </a:p>
      </xdr:txBody>
    </xdr:sp>
    <xdr:clientData/>
  </xdr:twoCellAnchor>
  <xdr:twoCellAnchor>
    <xdr:from>
      <xdr:col>7</xdr:col>
      <xdr:colOff>390526</xdr:colOff>
      <xdr:row>50</xdr:row>
      <xdr:rowOff>9525</xdr:rowOff>
    </xdr:from>
    <xdr:to>
      <xdr:col>8</xdr:col>
      <xdr:colOff>76199</xdr:colOff>
      <xdr:row>50</xdr:row>
      <xdr:rowOff>171829</xdr:rowOff>
    </xdr:to>
    <xdr:cxnSp macro="">
      <xdr:nvCxnSpPr>
        <xdr:cNvPr id="73" name="Straight Arrow Connector 72">
          <a:extLst>
            <a:ext uri="{FF2B5EF4-FFF2-40B4-BE49-F238E27FC236}">
              <a16:creationId xmlns:a16="http://schemas.microsoft.com/office/drawing/2014/main" id="{00000000-0008-0000-0000-000049000000}"/>
            </a:ext>
          </a:extLst>
        </xdr:cNvPr>
        <xdr:cNvCxnSpPr>
          <a:stCxn id="22" idx="1"/>
        </xdr:cNvCxnSpPr>
      </xdr:nvCxnSpPr>
      <xdr:spPr>
        <a:xfrm flipH="1" flipV="1">
          <a:off x="4657726" y="9982200"/>
          <a:ext cx="295273" cy="162304"/>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495300</xdr:colOff>
      <xdr:row>46</xdr:row>
      <xdr:rowOff>171451</xdr:rowOff>
    </xdr:from>
    <xdr:to>
      <xdr:col>5</xdr:col>
      <xdr:colOff>342900</xdr:colOff>
      <xdr:row>52</xdr:row>
      <xdr:rowOff>85725</xdr:rowOff>
    </xdr:to>
    <xdr:cxnSp macro="">
      <xdr:nvCxnSpPr>
        <xdr:cNvPr id="79" name="Straight Arrow Connector 78">
          <a:extLst>
            <a:ext uri="{FF2B5EF4-FFF2-40B4-BE49-F238E27FC236}">
              <a16:creationId xmlns:a16="http://schemas.microsoft.com/office/drawing/2014/main" id="{00000000-0008-0000-0000-00004F000000}"/>
            </a:ext>
          </a:extLst>
        </xdr:cNvPr>
        <xdr:cNvCxnSpPr/>
      </xdr:nvCxnSpPr>
      <xdr:spPr>
        <a:xfrm flipV="1">
          <a:off x="2933700" y="9382126"/>
          <a:ext cx="457200" cy="1057274"/>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257175</xdr:colOff>
      <xdr:row>91</xdr:row>
      <xdr:rowOff>19051</xdr:rowOff>
    </xdr:from>
    <xdr:to>
      <xdr:col>21</xdr:col>
      <xdr:colOff>47626</xdr:colOff>
      <xdr:row>95</xdr:row>
      <xdr:rowOff>9525</xdr:rowOff>
    </xdr:to>
    <xdr:cxnSp macro="">
      <xdr:nvCxnSpPr>
        <xdr:cNvPr id="85" name="Straight Arrow Connector 84">
          <a:extLst>
            <a:ext uri="{FF2B5EF4-FFF2-40B4-BE49-F238E27FC236}">
              <a16:creationId xmlns:a16="http://schemas.microsoft.com/office/drawing/2014/main" id="{00000000-0008-0000-0000-000055000000}"/>
            </a:ext>
          </a:extLst>
        </xdr:cNvPr>
        <xdr:cNvCxnSpPr/>
      </xdr:nvCxnSpPr>
      <xdr:spPr>
        <a:xfrm flipH="1">
          <a:off x="11229975" y="17802226"/>
          <a:ext cx="1619251" cy="7524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114300</xdr:colOff>
      <xdr:row>94</xdr:row>
      <xdr:rowOff>133350</xdr:rowOff>
    </xdr:from>
    <xdr:to>
      <xdr:col>20</xdr:col>
      <xdr:colOff>590551</xdr:colOff>
      <xdr:row>96</xdr:row>
      <xdr:rowOff>123825</xdr:rowOff>
    </xdr:to>
    <xdr:cxnSp macro="">
      <xdr:nvCxnSpPr>
        <xdr:cNvPr id="87" name="Straight Arrow Connector 86">
          <a:extLst>
            <a:ext uri="{FF2B5EF4-FFF2-40B4-BE49-F238E27FC236}">
              <a16:creationId xmlns:a16="http://schemas.microsoft.com/office/drawing/2014/main" id="{00000000-0008-0000-0000-000057000000}"/>
            </a:ext>
          </a:extLst>
        </xdr:cNvPr>
        <xdr:cNvCxnSpPr/>
      </xdr:nvCxnSpPr>
      <xdr:spPr>
        <a:xfrm flipH="1" flipV="1">
          <a:off x="12306300" y="18488025"/>
          <a:ext cx="476251" cy="371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114299</xdr:colOff>
      <xdr:row>0</xdr:row>
      <xdr:rowOff>133350</xdr:rowOff>
    </xdr:from>
    <xdr:to>
      <xdr:col>16</xdr:col>
      <xdr:colOff>455675</xdr:colOff>
      <xdr:row>8</xdr:row>
      <xdr:rowOff>112741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600699" y="133350"/>
          <a:ext cx="4608576" cy="1503391"/>
        </a:xfrm>
        <a:prstGeom prst="rect">
          <a:avLst/>
        </a:prstGeom>
      </xdr:spPr>
    </xdr:pic>
    <xdr:clientData/>
  </xdr:twoCellAnchor>
  <xdr:twoCellAnchor>
    <xdr:from>
      <xdr:col>20</xdr:col>
      <xdr:colOff>9525</xdr:colOff>
      <xdr:row>104</xdr:row>
      <xdr:rowOff>9526</xdr:rowOff>
    </xdr:from>
    <xdr:to>
      <xdr:col>21</xdr:col>
      <xdr:colOff>180977</xdr:colOff>
      <xdr:row>104</xdr:row>
      <xdr:rowOff>47625</xdr:rowOff>
    </xdr:to>
    <xdr:cxnSp macro="">
      <xdr:nvCxnSpPr>
        <xdr:cNvPr id="55" name="Straight Arrow Connector 54">
          <a:extLst>
            <a:ext uri="{FF2B5EF4-FFF2-40B4-BE49-F238E27FC236}">
              <a16:creationId xmlns:a16="http://schemas.microsoft.com/office/drawing/2014/main" id="{00000000-0008-0000-0000-000037000000}"/>
            </a:ext>
          </a:extLst>
        </xdr:cNvPr>
        <xdr:cNvCxnSpPr/>
      </xdr:nvCxnSpPr>
      <xdr:spPr>
        <a:xfrm flipH="1">
          <a:off x="12201525" y="20269201"/>
          <a:ext cx="781052" cy="380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66676</xdr:colOff>
      <xdr:row>100</xdr:row>
      <xdr:rowOff>142875</xdr:rowOff>
    </xdr:from>
    <xdr:to>
      <xdr:col>21</xdr:col>
      <xdr:colOff>85725</xdr:colOff>
      <xdr:row>105</xdr:row>
      <xdr:rowOff>19050</xdr:rowOff>
    </xdr:to>
    <xdr:cxnSp macro="">
      <xdr:nvCxnSpPr>
        <xdr:cNvPr id="59" name="Straight Arrow Connector 58">
          <a:extLst>
            <a:ext uri="{FF2B5EF4-FFF2-40B4-BE49-F238E27FC236}">
              <a16:creationId xmlns:a16="http://schemas.microsoft.com/office/drawing/2014/main" id="{00000000-0008-0000-0000-00003B000000}"/>
            </a:ext>
          </a:extLst>
        </xdr:cNvPr>
        <xdr:cNvCxnSpPr/>
      </xdr:nvCxnSpPr>
      <xdr:spPr>
        <a:xfrm flipH="1" flipV="1">
          <a:off x="12258676" y="19640550"/>
          <a:ext cx="628649" cy="8286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38099</xdr:colOff>
      <xdr:row>93</xdr:row>
      <xdr:rowOff>142874</xdr:rowOff>
    </xdr:from>
    <xdr:to>
      <xdr:col>19</xdr:col>
      <xdr:colOff>285749</xdr:colOff>
      <xdr:row>136</xdr:row>
      <xdr:rowOff>76200</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909635</xdr:colOff>
      <xdr:row>154</xdr:row>
      <xdr:rowOff>142875</xdr:rowOff>
    </xdr:from>
    <xdr:to>
      <xdr:col>25</xdr:col>
      <xdr:colOff>814385</xdr:colOff>
      <xdr:row>191</xdr:row>
      <xdr:rowOff>135255</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9524</xdr:colOff>
      <xdr:row>24</xdr:row>
      <xdr:rowOff>190499</xdr:rowOff>
    </xdr:from>
    <xdr:to>
      <xdr:col>9</xdr:col>
      <xdr:colOff>493394</xdr:colOff>
      <xdr:row>52</xdr:row>
      <xdr:rowOff>68579</xdr:rowOff>
    </xdr:to>
    <xdr:graphicFrame macro="">
      <xdr:nvGraphicFramePr>
        <xdr:cNvPr id="4" name="Chart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9523</xdr:colOff>
      <xdr:row>25</xdr:row>
      <xdr:rowOff>10584</xdr:rowOff>
    </xdr:from>
    <xdr:to>
      <xdr:col>24</xdr:col>
      <xdr:colOff>361950</xdr:colOff>
      <xdr:row>52</xdr:row>
      <xdr:rowOff>9525</xdr:rowOff>
    </xdr:to>
    <xdr:graphicFrame macro="">
      <xdr:nvGraphicFramePr>
        <xdr:cNvPr id="8" name="Chart 7">
          <a:extLst>
            <a:ext uri="{FF2B5EF4-FFF2-40B4-BE49-F238E27FC236}">
              <a16:creationId xmlns:a16="http://schemas.microsoft.com/office/drawing/2014/main" id="{00000000-0008-0000-1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142875</xdr:colOff>
      <xdr:row>2</xdr:row>
      <xdr:rowOff>171450</xdr:rowOff>
    </xdr:from>
    <xdr:to>
      <xdr:col>2</xdr:col>
      <xdr:colOff>47625</xdr:colOff>
      <xdr:row>16</xdr:row>
      <xdr:rowOff>28575</xdr:rowOff>
    </xdr:to>
    <mc:AlternateContent xmlns:mc="http://schemas.openxmlformats.org/markup-compatibility/2006" xmlns:a14="http://schemas.microsoft.com/office/drawing/2010/main">
      <mc:Choice Requires="a14">
        <xdr:graphicFrame macro="">
          <xdr:nvGraphicFramePr>
            <xdr:cNvPr id="6" name="Teacher ID">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microsoft.com/office/drawing/2010/slicer">
              <sle:slicer xmlns:sle="http://schemas.microsoft.com/office/drawing/2010/slicer" name="Teacher ID"/>
            </a:graphicData>
          </a:graphic>
        </xdr:graphicFrame>
      </mc:Choice>
      <mc:Fallback xmlns="">
        <xdr:sp macro="" textlink="">
          <xdr:nvSpPr>
            <xdr:cNvPr id="0" name=""/>
            <xdr:cNvSpPr>
              <a:spLocks noTextEdit="1"/>
            </xdr:cNvSpPr>
          </xdr:nvSpPr>
          <xdr:spPr>
            <a:xfrm>
              <a:off x="142875" y="1333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4760</xdr:colOff>
      <xdr:row>55</xdr:row>
      <xdr:rowOff>9524</xdr:rowOff>
    </xdr:from>
    <xdr:to>
      <xdr:col>11</xdr:col>
      <xdr:colOff>456245</xdr:colOff>
      <xdr:row>83</xdr:row>
      <xdr:rowOff>57150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1219198</xdr:colOff>
      <xdr:row>100</xdr:row>
      <xdr:rowOff>180975</xdr:rowOff>
    </xdr:from>
    <xdr:to>
      <xdr:col>11</xdr:col>
      <xdr:colOff>451483</xdr:colOff>
      <xdr:row>129</xdr:row>
      <xdr:rowOff>9525</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1190625</xdr:colOff>
      <xdr:row>7</xdr:row>
      <xdr:rowOff>152399</xdr:rowOff>
    </xdr:from>
    <xdr:to>
      <xdr:col>6</xdr:col>
      <xdr:colOff>614172</xdr:colOff>
      <xdr:row>35</xdr:row>
      <xdr:rowOff>30479</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819150</xdr:colOff>
      <xdr:row>7</xdr:row>
      <xdr:rowOff>161925</xdr:rowOff>
    </xdr:from>
    <xdr:to>
      <xdr:col>12</xdr:col>
      <xdr:colOff>923925</xdr:colOff>
      <xdr:row>35</xdr:row>
      <xdr:rowOff>40005</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145473</xdr:colOff>
      <xdr:row>26</xdr:row>
      <xdr:rowOff>120362</xdr:rowOff>
    </xdr:from>
    <xdr:to>
      <xdr:col>6</xdr:col>
      <xdr:colOff>335974</xdr:colOff>
      <xdr:row>31</xdr:row>
      <xdr:rowOff>15586</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2223655" y="1834862"/>
          <a:ext cx="4346864" cy="847724"/>
        </a:xfrm>
        <a:prstGeom prst="rect">
          <a:avLst/>
        </a:prstGeom>
        <a:solidFill>
          <a:srgbClr val="FFFF00"/>
        </a:solidFill>
        <a:ln>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en-US" sz="2000" b="1" i="1"/>
            <a:t>Copy/Paste the row above into Program Summary spreadsheet</a:t>
          </a:r>
          <a:endParaRPr lang="en-US" sz="1100" i="1"/>
        </a:p>
      </xdr:txBody>
    </xdr:sp>
    <xdr:clientData/>
  </xdr:twoCellAnchor>
  <xdr:twoCellAnchor>
    <xdr:from>
      <xdr:col>3</xdr:col>
      <xdr:colOff>845993</xdr:colOff>
      <xdr:row>23</xdr:row>
      <xdr:rowOff>129886</xdr:rowOff>
    </xdr:from>
    <xdr:to>
      <xdr:col>3</xdr:col>
      <xdr:colOff>848591</xdr:colOff>
      <xdr:row>26</xdr:row>
      <xdr:rowOff>68407</xdr:rowOff>
    </xdr:to>
    <xdr:cxnSp macro="">
      <xdr:nvCxnSpPr>
        <xdr:cNvPr id="4" name="Straight Arrow Connector 3">
          <a:extLst>
            <a:ext uri="{FF2B5EF4-FFF2-40B4-BE49-F238E27FC236}">
              <a16:creationId xmlns:a16="http://schemas.microsoft.com/office/drawing/2014/main" id="{00000000-0008-0000-1700-000004000000}"/>
            </a:ext>
          </a:extLst>
        </xdr:cNvPr>
        <xdr:cNvCxnSpPr/>
      </xdr:nvCxnSpPr>
      <xdr:spPr>
        <a:xfrm flipV="1">
          <a:off x="3963266" y="1272886"/>
          <a:ext cx="2598" cy="51002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481445</xdr:colOff>
      <xdr:row>23</xdr:row>
      <xdr:rowOff>25112</xdr:rowOff>
    </xdr:from>
    <xdr:to>
      <xdr:col>0</xdr:col>
      <xdr:colOff>493568</xdr:colOff>
      <xdr:row>24</xdr:row>
      <xdr:rowOff>69273</xdr:rowOff>
    </xdr:to>
    <xdr:cxnSp macro="">
      <xdr:nvCxnSpPr>
        <xdr:cNvPr id="5" name="Straight Arrow Connector 4">
          <a:extLst>
            <a:ext uri="{FF2B5EF4-FFF2-40B4-BE49-F238E27FC236}">
              <a16:creationId xmlns:a16="http://schemas.microsoft.com/office/drawing/2014/main" id="{00000000-0008-0000-1700-000005000000}"/>
            </a:ext>
          </a:extLst>
        </xdr:cNvPr>
        <xdr:cNvCxnSpPr/>
      </xdr:nvCxnSpPr>
      <xdr:spPr>
        <a:xfrm flipH="1" flipV="1">
          <a:off x="481445" y="1168112"/>
          <a:ext cx="12123" cy="23466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rna Veguilla" refreshedDate="44131.412094675929" createdVersion="6" refreshedVersion="6" minRefreshableVersion="3" recordCount="1" xr:uid="{00000000-000A-0000-FFFF-FFFF02000000}">
  <cacheSource type="worksheet">
    <worksheetSource ref="A22:AL23" sheet="Cumulative Data"/>
  </cacheSource>
  <cacheFields count="64">
    <cacheField name="Coach ID" numFmtId="0">
      <sharedItems count="3">
        <s v="Coach Name"/>
        <s v="Coach TEST" u="1"/>
        <s v="Coach MV" u="1"/>
      </sharedItems>
    </cacheField>
    <cacheField name="Cycles Attempted" numFmtId="0">
      <sharedItems containsSemiMixedTypes="0" containsString="0" containsNumber="1" containsInteger="1" minValue="0" maxValue="0"/>
    </cacheField>
    <cacheField name="Dates" numFmtId="0">
      <sharedItems containsSemiMixedTypes="0" containsString="0" containsNumber="1" containsInteger="1" minValue="0" maxValue="0"/>
    </cacheField>
    <cacheField name="Average # of Visits Per Cycle" numFmtId="2">
      <sharedItems/>
    </cacheField>
    <cacheField name="Observed" numFmtId="0">
      <sharedItems containsSemiMixedTypes="0" containsString="0" containsNumber="1" containsInteger="1" minValue="0" maxValue="0"/>
    </cacheField>
    <cacheField name="Videotaped" numFmtId="0">
      <sharedItems containsSemiMixedTypes="0" containsString="0" containsNumber="1" containsInteger="1" minValue="0" maxValue="0"/>
    </cacheField>
    <cacheField name="Modeled" numFmtId="0">
      <sharedItems containsSemiMixedTypes="0" containsString="0" containsNumber="1" containsInteger="1" minValue="0" maxValue="0"/>
    </cacheField>
    <cacheField name="Collected data" numFmtId="0">
      <sharedItems containsSemiMixedTypes="0" containsString="0" containsNumber="1" containsInteger="1" minValue="0" maxValue="0"/>
    </cacheField>
    <cacheField name="Verbal support" numFmtId="0">
      <sharedItems containsSemiMixedTypes="0" containsString="0" containsNumber="1" containsInteger="1" minValue="0" maxValue="0"/>
    </cacheField>
    <cacheField name="Side by side gestural support" numFmtId="0">
      <sharedItems containsSemiMixedTypes="0" containsString="0" containsNumber="1" containsInteger="1" minValue="0" maxValue="0"/>
    </cacheField>
    <cacheField name="Problem solving discussion" numFmtId="0">
      <sharedItems containsSemiMixedTypes="0" containsString="0" containsNumber="1" containsInteger="1" minValue="0" maxValue="0"/>
    </cacheField>
    <cacheField name="Reflective conversation" numFmtId="0">
      <sharedItems containsSemiMixedTypes="0" containsString="0" containsNumber="1" containsInteger="1" minValue="0" maxValue="0"/>
    </cacheField>
    <cacheField name="Helped with environmental arrangements" numFmtId="0">
      <sharedItems containsSemiMixedTypes="0" containsString="0" containsNumber="1" containsInteger="1" minValue="0" maxValue="0"/>
    </cacheField>
    <cacheField name="Other help in the classroom" numFmtId="0">
      <sharedItems containsSemiMixedTypes="0" containsString="0" containsNumber="1" containsInteger="1" minValue="0" maxValue="0"/>
    </cacheField>
    <cacheField name="Other" numFmtId="0">
      <sharedItems containsSemiMixedTypes="0" containsString="0" containsNumber="1" containsInteger="1" minValue="0" maxValue="0"/>
    </cacheField>
    <cacheField name="Total Duration Across Observation Visits" numFmtId="0">
      <sharedItems containsSemiMixedTypes="0" containsString="0" containsNumber="1" containsInteger="1" minValue="0" maxValue="0"/>
    </cacheField>
    <cacheField name="Average Duration Across Obs Visits" numFmtId="164">
      <sharedItems/>
    </cacheField>
    <cacheField name="Obs Visit Totals" numFmtId="0">
      <sharedItems containsSemiMixedTypes="0" containsString="0" containsNumber="1" containsInteger="1" minValue="0" maxValue="0"/>
    </cacheField>
    <cacheField name="Problem solving discussion2" numFmtId="0">
      <sharedItems containsSemiMixedTypes="0" containsString="0" containsNumber="1" containsInteger="1" minValue="0" maxValue="0"/>
    </cacheField>
    <cacheField name="Reflective conversation2" numFmtId="0">
      <sharedItems containsSemiMixedTypes="0" containsString="0" containsNumber="1" containsInteger="1" minValue="0" maxValue="0"/>
    </cacheField>
    <cacheField name="Helped with environmental arrangements2" numFmtId="0">
      <sharedItems containsSemiMixedTypes="0" containsString="0" containsNumber="1" containsInteger="1" minValue="0" maxValue="0"/>
    </cacheField>
    <cacheField name="Role play" numFmtId="0">
      <sharedItems containsSemiMixedTypes="0" containsString="0" containsNumber="1" containsInteger="1" minValue="0" maxValue="0"/>
    </cacheField>
    <cacheField name="Constructive Feedback" numFmtId="0">
      <sharedItems containsSemiMixedTypes="0" containsString="0" containsNumber="1" containsInteger="1" minValue="0" maxValue="0"/>
    </cacheField>
    <cacheField name="Goal setting/action planning" numFmtId="0">
      <sharedItems containsSemiMixedTypes="0" containsString="0" containsNumber="1" containsInteger="1" minValue="0" maxValue="0"/>
    </cacheField>
    <cacheField name="Supportive Feedback" numFmtId="0">
      <sharedItems containsSemiMixedTypes="0" containsString="0" containsNumber="1" containsInteger="1" minValue="0" maxValue="0"/>
    </cacheField>
    <cacheField name="Material provision" numFmtId="0">
      <sharedItems containsSemiMixedTypes="0" containsString="0" containsNumber="1" containsInteger="1" minValue="0" maxValue="0"/>
    </cacheField>
    <cacheField name="Demonstration" numFmtId="0">
      <sharedItems containsSemiMixedTypes="0" containsString="0" containsNumber="1" containsInteger="1" minValue="0" maxValue="0"/>
    </cacheField>
    <cacheField name="Individual child support" numFmtId="0">
      <sharedItems containsSemiMixedTypes="0" containsString="0" containsNumber="1" containsInteger="1" minValue="0" maxValue="0"/>
    </cacheField>
    <cacheField name="Other2" numFmtId="0">
      <sharedItems containsSemiMixedTypes="0" containsString="0" containsNumber="1" containsInteger="1" minValue="0" maxValue="0"/>
    </cacheField>
    <cacheField name="Total Duration Across Meeting Visits" numFmtId="0">
      <sharedItems containsSemiMixedTypes="0" containsString="0" containsNumber="1" containsInteger="1" minValue="0" maxValue="0"/>
    </cacheField>
    <cacheField name="Average Duration Aross Meting Visits" numFmtId="164">
      <sharedItems/>
    </cacheField>
    <cacheField name="Meetings Visit Totals" numFmtId="0">
      <sharedItems containsSemiMixedTypes="0" containsString="0" containsNumber="1" containsInteger="1" minValue="0" maxValue="0"/>
    </cacheField>
    <cacheField name="Completed Cycles" numFmtId="0">
      <sharedItems containsSemiMixedTypes="0" containsString="0" containsNumber="1" containsInteger="1" minValue="0" maxValue="0"/>
    </cacheField>
    <cacheField name="Total Number of Action Plan Goals" numFmtId="0">
      <sharedItems containsSemiMixedTypes="0" containsString="0" containsNumber="1" containsInteger="1" minValue="0" maxValue="0"/>
    </cacheField>
    <cacheField name="Total Number of Action Plan Goals Completed" numFmtId="0">
      <sharedItems containsSemiMixedTypes="0" containsString="0" containsNumber="1" containsInteger="1" minValue="0" maxValue="0"/>
    </cacheField>
    <cacheField name="Average # of Completed Cycles Across Teachers" numFmtId="0">
      <sharedItems/>
    </cacheField>
    <cacheField name="Average # of Action Plan Goals Across Teachers" numFmtId="0">
      <sharedItems/>
    </cacheField>
    <cacheField name="Average # of Action Plan Goals Completed Across Teachers" numFmtId="0">
      <sharedItems/>
    </cacheField>
    <cacheField name="Field1" numFmtId="0" formula="'Total Number of Action Plan Goals Completed'/'Total Number of Action Plan Goals'" databaseField="0"/>
    <cacheField name="Field2" numFmtId="0" formula="Observed/'Obs Visit Totals'" databaseField="0"/>
    <cacheField name="Field3" numFmtId="0" formula="Videotaped/'Obs Visit Totals'" databaseField="0"/>
    <cacheField name="Field4" numFmtId="0" formula="Modeled/'Obs Visit Totals'" databaseField="0"/>
    <cacheField name="Field5" numFmtId="0" formula="'Collected data'/'Obs Visit Totals'" databaseField="0"/>
    <cacheField name="Field6" numFmtId="0" formula="'Verbal support'/'Obs Visit Totals'" databaseField="0"/>
    <cacheField name="Field8" numFmtId="0" formula="'Side by side gestural support'/'Obs Visit Totals'" databaseField="0"/>
    <cacheField name="Field9" numFmtId="0" formula="'Problem solving discussion'/'Obs Visit Totals'" databaseField="0"/>
    <cacheField name="Field10" numFmtId="0" formula="'Reflective conversation'/'Obs Visit Totals'" databaseField="0"/>
    <cacheField name="Field11" numFmtId="0" formula="'Helped with environmental arrangements'/'Obs Visit Totals'" databaseField="0"/>
    <cacheField name="Field12" numFmtId="0" formula="'Other help in the classroom'/'Obs Visit Totals'" databaseField="0"/>
    <cacheField name="Field13" numFmtId="0" formula="Other/'Obs Visit Totals'" databaseField="0"/>
    <cacheField name="Field14" numFmtId="0" formula="'Problem solving discussion2'/'Meetings Visit Totals'" databaseField="0"/>
    <cacheField name="Field15" numFmtId="0" formula="'Reflective conversation2'/'Meetings Visit Totals'" databaseField="0"/>
    <cacheField name="Field16" numFmtId="0" formula="'Helped with environmental arrangements2'/'Meetings Visit Totals'" databaseField="0"/>
    <cacheField name="Field17" numFmtId="0" formula="'Role play'/'Meetings Visit Totals'" databaseField="0"/>
    <cacheField name="Field18" numFmtId="0" formula="'Constructive Feedback'/'Meetings Visit Totals'" databaseField="0"/>
    <cacheField name="Field19" numFmtId="0" formula="'Goal setting/action planning'/'Meetings Visit Totals'" databaseField="0"/>
    <cacheField name="Field20" numFmtId="0" formula="'Supportive Feedback'/'Meetings Visit Totals'" databaseField="0"/>
    <cacheField name="Field22" numFmtId="0" formula="'Material provision'/'Meetings Visit Totals'" databaseField="0"/>
    <cacheField name="Field23" numFmtId="0" formula="Demonstration/'Meetings Visit Totals'" databaseField="0"/>
    <cacheField name="Field24" numFmtId="0" formula="'Individual child support'/'Meetings Visit Totals'" databaseField="0"/>
    <cacheField name="Field25" numFmtId="0" formula="#NAME?/'Meetings Visit Totals'" databaseField="0"/>
    <cacheField name="Field26" numFmtId="0" formula="Other2/'Meetings Visit Totals'" databaseField="0"/>
    <cacheField name="Field7" numFmtId="0" formula="'Total Number of Action Plan Goals Completed'/'Total Number of Action Plan Goals'" databaseField="0"/>
    <cacheField name="field 27" numFmtId="0" formula="'Completed Cycles'/'Cycles Attempted'"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yrna Veguilla Figueroa" refreshedDate="44994.573027546299" missingItemsLimit="0" createdVersion="6" refreshedVersion="8" minRefreshableVersion="3" recordCount="1" xr:uid="{00000000-000A-0000-FFFF-FFFF05000000}">
  <cacheSource type="worksheet">
    <worksheetSource ref="A22:AI23" sheet="Cumulative Data"/>
  </cacheSource>
  <cacheFields count="60">
    <cacheField name="Coach ID" numFmtId="0">
      <sharedItems count="1">
        <s v="Coach Name"/>
      </sharedItems>
    </cacheField>
    <cacheField name="Cycles Attempted" numFmtId="0">
      <sharedItems containsSemiMixedTypes="0" containsString="0" containsNumber="1" containsInteger="1" minValue="0" maxValue="0"/>
    </cacheField>
    <cacheField name="Dates" numFmtId="0">
      <sharedItems containsSemiMixedTypes="0" containsString="0" containsNumber="1" containsInteger="1" minValue="0" maxValue="0"/>
    </cacheField>
    <cacheField name="Average # of Visits Per Cycle" numFmtId="2">
      <sharedItems/>
    </cacheField>
    <cacheField name="Observed" numFmtId="0">
      <sharedItems containsSemiMixedTypes="0" containsString="0" containsNumber="1" containsInteger="1" minValue="0" maxValue="0"/>
    </cacheField>
    <cacheField name="Videotaped" numFmtId="0">
      <sharedItems containsSemiMixedTypes="0" containsString="0" containsNumber="1" containsInteger="1" minValue="0" maxValue="0"/>
    </cacheField>
    <cacheField name="Modeled" numFmtId="0">
      <sharedItems containsSemiMixedTypes="0" containsString="0" containsNumber="1" containsInteger="1" minValue="0" maxValue="0"/>
    </cacheField>
    <cacheField name="Collected data" numFmtId="0">
      <sharedItems containsSemiMixedTypes="0" containsString="0" containsNumber="1" containsInteger="1" minValue="0" maxValue="0"/>
    </cacheField>
    <cacheField name="Verbal support" numFmtId="0">
      <sharedItems containsSemiMixedTypes="0" containsString="0" containsNumber="1" containsInteger="1" minValue="0" maxValue="0"/>
    </cacheField>
    <cacheField name="Side by side gestural support" numFmtId="0">
      <sharedItems containsSemiMixedTypes="0" containsString="0" containsNumber="1" containsInteger="1" minValue="0" maxValue="0"/>
    </cacheField>
    <cacheField name="Problem solving discussion" numFmtId="0">
      <sharedItems containsSemiMixedTypes="0" containsString="0" containsNumber="1" containsInteger="1" minValue="0" maxValue="0"/>
    </cacheField>
    <cacheField name="Reflective conversation" numFmtId="0">
      <sharedItems containsSemiMixedTypes="0" containsString="0" containsNumber="1" containsInteger="1" minValue="0" maxValue="0"/>
    </cacheField>
    <cacheField name="Helped with environmental arrangements" numFmtId="0">
      <sharedItems containsSemiMixedTypes="0" containsString="0" containsNumber="1" containsInteger="1" minValue="0" maxValue="0"/>
    </cacheField>
    <cacheField name="Other help in the classroom" numFmtId="0">
      <sharedItems containsSemiMixedTypes="0" containsString="0" containsNumber="1" containsInteger="1" minValue="0" maxValue="0"/>
    </cacheField>
    <cacheField name="Other" numFmtId="0">
      <sharedItems containsSemiMixedTypes="0" containsString="0" containsNumber="1" containsInteger="1" minValue="0" maxValue="0"/>
    </cacheField>
    <cacheField name="Total Duration Across Observation Visits" numFmtId="0">
      <sharedItems containsSemiMixedTypes="0" containsString="0" containsNumber="1" containsInteger="1" minValue="0" maxValue="0"/>
    </cacheField>
    <cacheField name="Average Duration Across Obs Visits" numFmtId="164">
      <sharedItems/>
    </cacheField>
    <cacheField name="Obs Visit Totals" numFmtId="0">
      <sharedItems containsSemiMixedTypes="0" containsString="0" containsNumber="1" containsInteger="1" minValue="0" maxValue="0"/>
    </cacheField>
    <cacheField name="Problem solving discussion2" numFmtId="0">
      <sharedItems containsSemiMixedTypes="0" containsString="0" containsNumber="1" containsInteger="1" minValue="0" maxValue="0"/>
    </cacheField>
    <cacheField name="Reflective conversation2" numFmtId="0">
      <sharedItems containsSemiMixedTypes="0" containsString="0" containsNumber="1" containsInteger="1" minValue="0" maxValue="0"/>
    </cacheField>
    <cacheField name="Helped with environmental arrangements2" numFmtId="0">
      <sharedItems containsSemiMixedTypes="0" containsString="0" containsNumber="1" containsInteger="1" minValue="0" maxValue="0"/>
    </cacheField>
    <cacheField name="Role play" numFmtId="0">
      <sharedItems containsSemiMixedTypes="0" containsString="0" containsNumber="1" containsInteger="1" minValue="0" maxValue="0"/>
    </cacheField>
    <cacheField name="Constructive Feedback" numFmtId="0">
      <sharedItems containsSemiMixedTypes="0" containsString="0" containsNumber="1" containsInteger="1" minValue="0" maxValue="0"/>
    </cacheField>
    <cacheField name="Goal setting/action planning" numFmtId="0">
      <sharedItems containsSemiMixedTypes="0" containsString="0" containsNumber="1" containsInteger="1" minValue="0" maxValue="0"/>
    </cacheField>
    <cacheField name="Supportive Feedback" numFmtId="0">
      <sharedItems containsSemiMixedTypes="0" containsString="0" containsNumber="1" containsInteger="1" minValue="0" maxValue="0"/>
    </cacheField>
    <cacheField name="Material provision" numFmtId="0">
      <sharedItems containsSemiMixedTypes="0" containsString="0" containsNumber="1" containsInteger="1" minValue="0" maxValue="0"/>
    </cacheField>
    <cacheField name="Demonstration" numFmtId="0">
      <sharedItems containsSemiMixedTypes="0" containsString="0" containsNumber="1" containsInteger="1" minValue="0" maxValue="0"/>
    </cacheField>
    <cacheField name="Individual child support" numFmtId="0">
      <sharedItems containsSemiMixedTypes="0" containsString="0" containsNumber="1" containsInteger="1" minValue="0" maxValue="0"/>
    </cacheField>
    <cacheField name="Other2" numFmtId="0">
      <sharedItems containsSemiMixedTypes="0" containsString="0" containsNumber="1" containsInteger="1" minValue="0" maxValue="0"/>
    </cacheField>
    <cacheField name="Total Duration Across Meeting Visits" numFmtId="0">
      <sharedItems containsSemiMixedTypes="0" containsString="0" containsNumber="1" containsInteger="1" minValue="0" maxValue="0"/>
    </cacheField>
    <cacheField name="Average Duration Aross Meting Visits" numFmtId="164">
      <sharedItems/>
    </cacheField>
    <cacheField name="Meetings Visit Totals" numFmtId="0">
      <sharedItems containsSemiMixedTypes="0" containsString="0" containsNumber="1" containsInteger="1" minValue="0" maxValue="0"/>
    </cacheField>
    <cacheField name="Completed Cycles" numFmtId="0">
      <sharedItems containsSemiMixedTypes="0" containsString="0" containsNumber="1" containsInteger="1" minValue="0" maxValue="0"/>
    </cacheField>
    <cacheField name="Total Number of Action Plan Goals" numFmtId="0">
      <sharedItems containsSemiMixedTypes="0" containsString="0" containsNumber="1" containsInteger="1" minValue="0" maxValue="0"/>
    </cacheField>
    <cacheField name="Total Number of Action Plan Goals Completed" numFmtId="0">
      <sharedItems containsSemiMixedTypes="0" containsString="0" containsNumber="1" containsInteger="1" minValue="0" maxValue="0"/>
    </cacheField>
    <cacheField name="Field1" numFmtId="0" formula="'Total Number of Action Plan Goals Completed'/'Total Number of Action Plan Goals'" databaseField="0"/>
    <cacheField name="Field2" numFmtId="0" formula="Observed/'Cycles Attempted'" databaseField="0"/>
    <cacheField name="Field3" numFmtId="0" formula="Videotaped/'Cycles Attempted'" databaseField="0"/>
    <cacheField name="Field4" numFmtId="0" formula="Modeled/'Cycles Attempted'" databaseField="0"/>
    <cacheField name="Field5" numFmtId="0" formula="'Collected data'/'Cycles Attempted'" databaseField="0"/>
    <cacheField name="Field6" numFmtId="0" formula="'Verbal support'/'Cycles Attempted'" databaseField="0"/>
    <cacheField name="Field8" numFmtId="0" formula="'Side by side gestural support'/'Cycles Attempted'" databaseField="0"/>
    <cacheField name="Field9" numFmtId="0" formula="'Problem solving discussion'/'Cycles Attempted'" databaseField="0"/>
    <cacheField name="Field10" numFmtId="0" formula="'Reflective conversation'/'Cycles Attempted'" databaseField="0"/>
    <cacheField name="Field11" numFmtId="0" formula="'Helped with environmental arrangements'/'Cycles Attempted'" databaseField="0"/>
    <cacheField name="Field12" numFmtId="0" formula="'Other help in the classroom'/'Cycles Attempted'" databaseField="0"/>
    <cacheField name="Field13" numFmtId="0" formula="Other/'Cycles Attempted'" databaseField="0"/>
    <cacheField name="Field14" numFmtId="0" formula="'Problem solving discussion2'/'Cycles Attempted'" databaseField="0"/>
    <cacheField name="Field15" numFmtId="0" formula="'Reflective conversation2'/'Cycles Attempted'" databaseField="0"/>
    <cacheField name="Field16" numFmtId="0" formula="'Helped with environmental arrangements2'/'Cycles Attempted'" databaseField="0"/>
    <cacheField name="Field17" numFmtId="0" formula="'Role play'/'Cycles Attempted'" databaseField="0"/>
    <cacheField name="Field18" numFmtId="0" formula="'Constructive Feedback'/'Cycles Attempted'" databaseField="0"/>
    <cacheField name="Field19" numFmtId="0" formula="'Goal setting/action planning'/'Cycles Attempted'" databaseField="0"/>
    <cacheField name="Field20" numFmtId="0" formula="'Supportive Feedback'/'Cycles Attempted'" databaseField="0"/>
    <cacheField name="Field22" numFmtId="0" formula="'Material provision'/'Cycles Attempted'" databaseField="0"/>
    <cacheField name="Field23" numFmtId="0" formula="Demonstration/'Cycles Attempted'" databaseField="0"/>
    <cacheField name="Field24" numFmtId="0" formula="'Individual child support'/'Cycles Attempted'" databaseField="0"/>
    <cacheField name="Field26" numFmtId="0" formula="Other2/'Meetings Visit Totals'" databaseField="0"/>
    <cacheField name="Field7" numFmtId="0" formula="'Total Number of Action Plan Goals Completed'/'Total Number of Action Plan Goals'" databaseField="0"/>
    <cacheField name="field 27" numFmtId="0" formula="'Completed Cycles'/'Cycles Attempted'"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yrna Veguilla Figueroa" refreshedDate="44994.573027546299" missingItemsLimit="0" createdVersion="6" refreshedVersion="8" minRefreshableVersion="3" recordCount="20" xr:uid="{00000000-000A-0000-FFFF-FFFF08000000}">
  <cacheSource type="worksheet">
    <worksheetSource ref="A1:AI21" sheet="Cumulative Data"/>
  </cacheSource>
  <cacheFields count="59">
    <cacheField name="Teacher ID" numFmtId="0">
      <sharedItems containsSemiMixedTypes="0" containsString="0" containsNumber="1" containsInteger="1" minValue="0" maxValue="0" count="1">
        <n v="0"/>
      </sharedItems>
    </cacheField>
    <cacheField name="Cycles Attempted" numFmtId="0">
      <sharedItems containsSemiMixedTypes="0" containsString="0" containsNumber="1" containsInteger="1" minValue="0" maxValue="0"/>
    </cacheField>
    <cacheField name="Dates" numFmtId="0">
      <sharedItems containsSemiMixedTypes="0" containsString="0" containsNumber="1" containsInteger="1" minValue="0" maxValue="0"/>
    </cacheField>
    <cacheField name="Average # of Visits Per Cycle" numFmtId="2">
      <sharedItems/>
    </cacheField>
    <cacheField name="Observed" numFmtId="0">
      <sharedItems containsSemiMixedTypes="0" containsString="0" containsNumber="1" containsInteger="1" minValue="0" maxValue="0"/>
    </cacheField>
    <cacheField name="Videotaped" numFmtId="0">
      <sharedItems containsSemiMixedTypes="0" containsString="0" containsNumber="1" containsInteger="1" minValue="0" maxValue="0"/>
    </cacheField>
    <cacheField name="Modeled" numFmtId="0">
      <sharedItems containsSemiMixedTypes="0" containsString="0" containsNumber="1" containsInteger="1" minValue="0" maxValue="0"/>
    </cacheField>
    <cacheField name="Collected data" numFmtId="0">
      <sharedItems containsSemiMixedTypes="0" containsString="0" containsNumber="1" containsInteger="1" minValue="0" maxValue="0"/>
    </cacheField>
    <cacheField name="Verbal support" numFmtId="0">
      <sharedItems containsSemiMixedTypes="0" containsString="0" containsNumber="1" containsInteger="1" minValue="0" maxValue="0"/>
    </cacheField>
    <cacheField name="Side by side gestural support" numFmtId="0">
      <sharedItems containsSemiMixedTypes="0" containsString="0" containsNumber="1" containsInteger="1" minValue="0" maxValue="0"/>
    </cacheField>
    <cacheField name="Problem solving discussion" numFmtId="0">
      <sharedItems containsSemiMixedTypes="0" containsString="0" containsNumber="1" containsInteger="1" minValue="0" maxValue="0"/>
    </cacheField>
    <cacheField name="Reflective conversation" numFmtId="0">
      <sharedItems containsSemiMixedTypes="0" containsString="0" containsNumber="1" containsInteger="1" minValue="0" maxValue="0"/>
    </cacheField>
    <cacheField name="Helped with environmental arrangements" numFmtId="0">
      <sharedItems containsSemiMixedTypes="0" containsString="0" containsNumber="1" containsInteger="1" minValue="0" maxValue="0"/>
    </cacheField>
    <cacheField name="Other help in the classroom" numFmtId="0">
      <sharedItems containsSemiMixedTypes="0" containsString="0" containsNumber="1" containsInteger="1" minValue="0" maxValue="0"/>
    </cacheField>
    <cacheField name="Other" numFmtId="0">
      <sharedItems containsSemiMixedTypes="0" containsString="0" containsNumber="1" containsInteger="1" minValue="0" maxValue="0"/>
    </cacheField>
    <cacheField name="Total Duration Across Observation Visits" numFmtId="0">
      <sharedItems containsSemiMixedTypes="0" containsString="0" containsNumber="1" containsInteger="1" minValue="0" maxValue="0"/>
    </cacheField>
    <cacheField name="Average Duration Across Obs Visits" numFmtId="164">
      <sharedItems/>
    </cacheField>
    <cacheField name="Obs Visit Totals" numFmtId="0">
      <sharedItems containsSemiMixedTypes="0" containsString="0" containsNumber="1" containsInteger="1" minValue="0" maxValue="0"/>
    </cacheField>
    <cacheField name="Problem solving discussion2" numFmtId="0">
      <sharedItems containsSemiMixedTypes="0" containsString="0" containsNumber="1" containsInteger="1" minValue="0" maxValue="0"/>
    </cacheField>
    <cacheField name="Reflective conversation2" numFmtId="0">
      <sharedItems containsSemiMixedTypes="0" containsString="0" containsNumber="1" containsInteger="1" minValue="0" maxValue="0"/>
    </cacheField>
    <cacheField name="Helped with environmental arrangements2" numFmtId="0">
      <sharedItems containsSemiMixedTypes="0" containsString="0" containsNumber="1" containsInteger="1" minValue="0" maxValue="0"/>
    </cacheField>
    <cacheField name="Role play" numFmtId="0">
      <sharedItems containsSemiMixedTypes="0" containsString="0" containsNumber="1" containsInteger="1" minValue="0" maxValue="0"/>
    </cacheField>
    <cacheField name="Constructive Feedback" numFmtId="0">
      <sharedItems containsSemiMixedTypes="0" containsString="0" containsNumber="1" containsInteger="1" minValue="0" maxValue="0"/>
    </cacheField>
    <cacheField name="Goal setting/action planning" numFmtId="0">
      <sharedItems containsSemiMixedTypes="0" containsString="0" containsNumber="1" containsInteger="1" minValue="0" maxValue="0"/>
    </cacheField>
    <cacheField name="Supportive Feedback" numFmtId="0">
      <sharedItems containsSemiMixedTypes="0" containsString="0" containsNumber="1" containsInteger="1" minValue="0" maxValue="0"/>
    </cacheField>
    <cacheField name="Material provision" numFmtId="0">
      <sharedItems containsSemiMixedTypes="0" containsString="0" containsNumber="1" containsInteger="1" minValue="0" maxValue="0"/>
    </cacheField>
    <cacheField name="Demonstration" numFmtId="0">
      <sharedItems containsSemiMixedTypes="0" containsString="0" containsNumber="1" containsInteger="1" minValue="0" maxValue="0"/>
    </cacheField>
    <cacheField name="Individual child support" numFmtId="0">
      <sharedItems containsSemiMixedTypes="0" containsString="0" containsNumber="1" containsInteger="1" minValue="0" maxValue="0"/>
    </cacheField>
    <cacheField name="Other2" numFmtId="0">
      <sharedItems containsSemiMixedTypes="0" containsString="0" containsNumber="1" containsInteger="1" minValue="0" maxValue="0"/>
    </cacheField>
    <cacheField name="Total Duration Across Meeting Visits" numFmtId="0">
      <sharedItems containsSemiMixedTypes="0" containsString="0" containsNumber="1" containsInteger="1" minValue="0" maxValue="0"/>
    </cacheField>
    <cacheField name="Average Duration Aross Meting Visits" numFmtId="164">
      <sharedItems/>
    </cacheField>
    <cacheField name="Meetings Visit Totals" numFmtId="0">
      <sharedItems containsSemiMixedTypes="0" containsString="0" containsNumber="1" containsInteger="1" minValue="0" maxValue="0"/>
    </cacheField>
    <cacheField name="Cycle Completed" numFmtId="0">
      <sharedItems containsMixedTypes="1" containsNumber="1" containsInteger="1" minValue="0" maxValue="0"/>
    </cacheField>
    <cacheField name="Total Number of Action Plan Goals" numFmtId="0">
      <sharedItems containsSemiMixedTypes="0" containsString="0" containsNumber="1" containsInteger="1" minValue="0" maxValue="0"/>
    </cacheField>
    <cacheField name="Total Number of Action Plan Goals Completed" numFmtId="0">
      <sharedItems containsSemiMixedTypes="0" containsString="0" containsNumber="1" containsInteger="1" minValue="0" maxValue="0"/>
    </cacheField>
    <cacheField name="Field2" numFmtId="0" formula="Observed/'Cycles Attempted'" databaseField="0"/>
    <cacheField name="Field3" numFmtId="0" formula="Videotaped/'Cycles Attempted'" databaseField="0"/>
    <cacheField name="Field4" numFmtId="0" formula="Modeled/'Cycles Attempted'" databaseField="0"/>
    <cacheField name="Field5" numFmtId="0" formula="'Collected data'/'Cycles Attempted'" databaseField="0"/>
    <cacheField name="Field6" numFmtId="0" formula="'Verbal support'/'Cycles Attempted'" databaseField="0"/>
    <cacheField name="Field8" numFmtId="0" formula="'Side by side gestural support'/'Cycles Attempted'" databaseField="0"/>
    <cacheField name="Field9" numFmtId="0" formula="'Problem solving discussion'/'Cycles Attempted'" databaseField="0"/>
    <cacheField name="Field10" numFmtId="0" formula="'Reflective conversation'/'Cycles Attempted'" databaseField="0"/>
    <cacheField name="Field11" numFmtId="0" formula="'Helped with environmental arrangements'/'Cycles Attempted'" databaseField="0"/>
    <cacheField name="Field12" numFmtId="0" formula="'Other help in the classroom'/'Cycles Attempted'" databaseField="0"/>
    <cacheField name="Field13" numFmtId="0" formula="Other/'Cycles Attempted'" databaseField="0"/>
    <cacheField name="Field14" numFmtId="0" formula="'Problem solving discussion2'/'Cycles Attempted'" databaseField="0"/>
    <cacheField name="Field15" numFmtId="0" formula="'Reflective conversation2'/'Cycles Attempted'" databaseField="0"/>
    <cacheField name="Field16" numFmtId="0" formula="'Helped with environmental arrangements2'/'Cycles Attempted'" databaseField="0"/>
    <cacheField name="Field17" numFmtId="0" formula="'Role play'/'Cycles Attempted'" databaseField="0"/>
    <cacheField name="Field18" numFmtId="0" formula="'Constructive Feedback'/'Cycles Attempted'" databaseField="0"/>
    <cacheField name="Field19" numFmtId="0" formula="'Goal setting/action planning'/'Cycles Attempted'" databaseField="0"/>
    <cacheField name="Field20" numFmtId="0" formula="'Supportive Feedback'/'Cycles Attempted'" databaseField="0"/>
    <cacheField name="Field21" numFmtId="0" formula="'Material provision'/'Cycles Attempted'" databaseField="0"/>
    <cacheField name="Field22" numFmtId="0" formula="Demonstration/'Cycles Attempted'" databaseField="0"/>
    <cacheField name="Field23" numFmtId="0" formula="'Individual child support'/'Cycles Attempted'" databaseField="0"/>
    <cacheField name="Field25" numFmtId="0" formula="Other2/'Cycles Attempted'" databaseField="0"/>
    <cacheField name="Field7" numFmtId="0" formula="'Total Number of Action Plan Goals Completed'/'Total Number of Action Plan Goals'" databaseField="0"/>
    <cacheField name="Field26" numFmtId="0" formula="'Cycle Completed'/'Cycles Attempted'" databaseField="0"/>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n v="0"/>
    <n v="0"/>
    <e v="#DIV/0!"/>
    <n v="0"/>
    <n v="0"/>
    <n v="0"/>
    <n v="0"/>
    <n v="0"/>
    <n v="0"/>
    <n v="0"/>
    <n v="0"/>
    <n v="0"/>
    <n v="0"/>
    <n v="0"/>
    <n v="0"/>
    <e v="#DIV/0!"/>
    <n v="0"/>
    <n v="0"/>
    <n v="0"/>
    <n v="0"/>
    <n v="0"/>
    <n v="0"/>
    <n v="0"/>
    <n v="0"/>
    <n v="0"/>
    <n v="0"/>
    <n v="0"/>
    <n v="0"/>
    <n v="0"/>
    <e v="#DIV/0!"/>
    <n v="0"/>
    <n v="0"/>
    <n v="0"/>
    <n v="0"/>
    <e v="#DIV/0!"/>
    <e v="#DIV/0!"/>
    <e v="#DI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n v="0"/>
    <n v="0"/>
    <e v="#DIV/0!"/>
    <n v="0"/>
    <n v="0"/>
    <n v="0"/>
    <n v="0"/>
    <n v="0"/>
    <n v="0"/>
    <n v="0"/>
    <n v="0"/>
    <n v="0"/>
    <n v="0"/>
    <n v="0"/>
    <n v="0"/>
    <e v="#DIV/0!"/>
    <n v="0"/>
    <n v="0"/>
    <n v="0"/>
    <n v="0"/>
    <n v="0"/>
    <n v="0"/>
    <n v="0"/>
    <n v="0"/>
    <n v="0"/>
    <n v="0"/>
    <n v="0"/>
    <n v="0"/>
    <n v="0"/>
    <e v="#DI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n v="0"/>
    <n v="0"/>
    <e v="#DIV/0!"/>
    <n v="0"/>
    <n v="0"/>
    <n v="0"/>
    <n v="0"/>
    <n v="0"/>
    <n v="0"/>
    <n v="0"/>
    <n v="0"/>
    <n v="0"/>
    <n v="0"/>
    <n v="0"/>
    <n v="0"/>
    <s v=""/>
    <n v="0"/>
    <n v="0"/>
    <n v="0"/>
    <n v="0"/>
    <n v="0"/>
    <n v="0"/>
    <n v="0"/>
    <n v="0"/>
    <n v="0"/>
    <n v="0"/>
    <n v="0"/>
    <n v="0"/>
    <n v="0"/>
    <s v=""/>
    <n v="0"/>
    <s v=""/>
    <n v="0"/>
    <n v="0"/>
  </r>
  <r>
    <x v="0"/>
    <n v="0"/>
    <n v="0"/>
    <e v="#DIV/0!"/>
    <n v="0"/>
    <n v="0"/>
    <n v="0"/>
    <n v="0"/>
    <n v="0"/>
    <n v="0"/>
    <n v="0"/>
    <n v="0"/>
    <n v="0"/>
    <n v="0"/>
    <n v="0"/>
    <n v="0"/>
    <s v=""/>
    <n v="0"/>
    <n v="0"/>
    <n v="0"/>
    <n v="0"/>
    <n v="0"/>
    <n v="0"/>
    <n v="0"/>
    <n v="0"/>
    <n v="0"/>
    <n v="0"/>
    <n v="0"/>
    <n v="0"/>
    <n v="0"/>
    <s v=""/>
    <n v="0"/>
    <s v=""/>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r>
    <x v="0"/>
    <n v="0"/>
    <n v="0"/>
    <e v="#DIV/0!"/>
    <n v="0"/>
    <n v="0"/>
    <n v="0"/>
    <n v="0"/>
    <n v="0"/>
    <n v="0"/>
    <n v="0"/>
    <n v="0"/>
    <n v="0"/>
    <n v="0"/>
    <n v="0"/>
    <n v="0"/>
    <s v=""/>
    <n v="0"/>
    <n v="0"/>
    <n v="0"/>
    <n v="0"/>
    <n v="0"/>
    <n v="0"/>
    <n v="0"/>
    <n v="0"/>
    <n v="0"/>
    <n v="0"/>
    <n v="0"/>
    <n v="0"/>
    <n v="0"/>
    <s v=""/>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8"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Teacher ID">
  <location ref="C55:J56" firstHeaderRow="0" firstDataRow="1" firstDataCol="1"/>
  <pivotFields count="59">
    <pivotField axis="axisRow" showAll="0" sortType="ascending">
      <items count="2">
        <item x="0"/>
        <item t="default"/>
      </items>
    </pivotField>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dataField="1" showAll="0"/>
    <pivotField dataField="1" showAll="0"/>
    <pivotField showAll="0"/>
    <pivotField dataField="1"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0"/>
  </rowFields>
  <rowItems count="1">
    <i>
      <x/>
    </i>
  </rowItems>
  <colFields count="1">
    <field x="-2"/>
  </colFields>
  <colItems count="7">
    <i>
      <x/>
    </i>
    <i i="1">
      <x v="1"/>
    </i>
    <i i="2">
      <x v="2"/>
    </i>
    <i i="3">
      <x v="3"/>
    </i>
    <i i="4">
      <x v="4"/>
    </i>
    <i i="5">
      <x v="5"/>
    </i>
    <i i="6">
      <x v="6"/>
    </i>
  </colItems>
  <dataFields count="7">
    <dataField name="# of Attempted Cycles" fld="1" baseField="0" baseItem="0"/>
    <dataField name="# of Completed Cycles" fld="32" baseField="0" baseItem="7"/>
    <dataField name="% Cycles Completed" fld="58" baseField="0" baseItem="0" numFmtId="9"/>
    <dataField name="Total Duration Across Focused Observations" fld="15" baseField="0" baseItem="1"/>
    <dataField name="Average Duration Across Focused Observations" fld="16" baseField="0" baseItem="0" numFmtId="164"/>
    <dataField name="Total Debriefing Duration" fld="29" baseField="0" baseItem="0"/>
    <dataField name="Average Debriefing Duration" fld="30" baseField="0" baseItem="0" numFmtId="164"/>
  </dataFields>
  <formats count="29">
    <format dxfId="206">
      <pivotArea outline="0" collapsedLevelsAreSubtotals="1" fieldPosition="0">
        <references count="1">
          <reference field="4294967294" count="1" selected="0">
            <x v="4"/>
          </reference>
        </references>
      </pivotArea>
    </format>
    <format dxfId="205">
      <pivotArea outline="0" collapsedLevelsAreSubtotals="1" fieldPosition="0">
        <references count="1">
          <reference field="4294967294" count="1" selected="0">
            <x v="6"/>
          </reference>
        </references>
      </pivotArea>
    </format>
    <format dxfId="204">
      <pivotArea outline="0" collapsedLevelsAreSubtotals="1" fieldPosition="0">
        <references count="1">
          <reference field="4294967294" count="1" selected="0">
            <x v="6"/>
          </reference>
        </references>
      </pivotArea>
    </format>
    <format dxfId="203">
      <pivotArea type="all" dataOnly="0" outline="0" fieldPosition="0"/>
    </format>
    <format dxfId="202">
      <pivotArea outline="0" collapsedLevelsAreSubtotals="1" fieldPosition="0"/>
    </format>
    <format dxfId="201">
      <pivotArea field="0" type="button" dataOnly="0" labelOnly="1" outline="0" axis="axisRow" fieldPosition="0"/>
    </format>
    <format dxfId="200">
      <pivotArea dataOnly="0" labelOnly="1" fieldPosition="0">
        <references count="1">
          <reference field="0" count="0"/>
        </references>
      </pivotArea>
    </format>
    <format dxfId="199">
      <pivotArea dataOnly="0" labelOnly="1" grandRow="1" outline="0" fieldPosition="0"/>
    </format>
    <format dxfId="198">
      <pivotArea dataOnly="0" labelOnly="1" outline="0" fieldPosition="0">
        <references count="1">
          <reference field="4294967294" count="4">
            <x v="3"/>
            <x v="4"/>
            <x v="5"/>
            <x v="6"/>
          </reference>
        </references>
      </pivotArea>
    </format>
    <format dxfId="197">
      <pivotArea field="0" type="button" dataOnly="0" labelOnly="1" outline="0" axis="axisRow" fieldPosition="0"/>
    </format>
    <format dxfId="196">
      <pivotArea dataOnly="0" labelOnly="1" outline="0" fieldPosition="0">
        <references count="1">
          <reference field="4294967294" count="4">
            <x v="3"/>
            <x v="4"/>
            <x v="5"/>
            <x v="6"/>
          </reference>
        </references>
      </pivotArea>
    </format>
    <format dxfId="195">
      <pivotArea dataOnly="0" labelOnly="1" outline="0" fieldPosition="0">
        <references count="1">
          <reference field="4294967294" count="2">
            <x v="3"/>
            <x v="4"/>
          </reference>
        </references>
      </pivotArea>
    </format>
    <format dxfId="194">
      <pivotArea dataOnly="0" labelOnly="1" outline="0" fieldPosition="0">
        <references count="1">
          <reference field="4294967294" count="2">
            <x v="5"/>
            <x v="6"/>
          </reference>
        </references>
      </pivotArea>
    </format>
    <format dxfId="193">
      <pivotArea field="0" type="button" dataOnly="0" labelOnly="1" outline="0" axis="axisRow" fieldPosition="0"/>
    </format>
    <format dxfId="192">
      <pivotArea field="0" type="button" dataOnly="0" labelOnly="1" outline="0" axis="axisRow" fieldPosition="0"/>
    </format>
    <format dxfId="191">
      <pivotArea outline="0" collapsedLevelsAreSubtotals="1" fieldPosition="0"/>
    </format>
    <format dxfId="190">
      <pivotArea field="0" type="button" dataOnly="0" labelOnly="1" outline="0" axis="axisRow" fieldPosition="0"/>
    </format>
    <format dxfId="189">
      <pivotArea dataOnly="0" labelOnly="1" outline="0" fieldPosition="0">
        <references count="1">
          <reference field="4294967294" count="4">
            <x v="3"/>
            <x v="4"/>
            <x v="5"/>
            <x v="6"/>
          </reference>
        </references>
      </pivotArea>
    </format>
    <format dxfId="188">
      <pivotArea field="0" type="button" dataOnly="0" labelOnly="1" outline="0" axis="axisRow" fieldPosition="0"/>
    </format>
    <format dxfId="187">
      <pivotArea dataOnly="0" labelOnly="1" fieldPosition="0">
        <references count="1">
          <reference field="0" count="0"/>
        </references>
      </pivotArea>
    </format>
    <format dxfId="186">
      <pivotArea dataOnly="0" labelOnly="1" outline="0" fieldPosition="0">
        <references count="1">
          <reference field="4294967294" count="2">
            <x v="3"/>
            <x v="4"/>
          </reference>
        </references>
      </pivotArea>
    </format>
    <format dxfId="185">
      <pivotArea dataOnly="0" labelOnly="1" outline="0" fieldPosition="0">
        <references count="1">
          <reference field="4294967294" count="2">
            <x v="5"/>
            <x v="6"/>
          </reference>
        </references>
      </pivotArea>
    </format>
    <format dxfId="184">
      <pivotArea dataOnly="0" labelOnly="1" outline="0" fieldPosition="0">
        <references count="1">
          <reference field="4294967294" count="1">
            <x v="1"/>
          </reference>
        </references>
      </pivotArea>
    </format>
    <format dxfId="183">
      <pivotArea dataOnly="0" labelOnly="1" outline="0" fieldPosition="0">
        <references count="1">
          <reference field="4294967294" count="1">
            <x v="1"/>
          </reference>
        </references>
      </pivotArea>
    </format>
    <format dxfId="182">
      <pivotArea dataOnly="0" labelOnly="1" outline="0" fieldPosition="0">
        <references count="1">
          <reference field="4294967294" count="1">
            <x v="0"/>
          </reference>
        </references>
      </pivotArea>
    </format>
    <format dxfId="181">
      <pivotArea dataOnly="0" labelOnly="1" outline="0" fieldPosition="0">
        <references count="1">
          <reference field="4294967294" count="1">
            <x v="0"/>
          </reference>
        </references>
      </pivotArea>
    </format>
    <format dxfId="180">
      <pivotArea outline="0" fieldPosition="0">
        <references count="1">
          <reference field="4294967294" count="1">
            <x v="2"/>
          </reference>
        </references>
      </pivotArea>
    </format>
    <format dxfId="179">
      <pivotArea dataOnly="0" labelOnly="1" outline="0" fieldPosition="0">
        <references count="1">
          <reference field="4294967294" count="1">
            <x v="2"/>
          </reference>
        </references>
      </pivotArea>
    </format>
    <format dxfId="178">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600-000004000000}" name="PivotTable5" cacheId="5"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Teacher ID" colHeaderCaption="Summary">
  <location ref="D2:E4" firstHeaderRow="1" firstDataRow="2" firstDataCol="1"/>
  <pivotFields count="60">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defaultSubtotal="0"/>
    <pivotField showAll="0"/>
    <pivotField showAll="0"/>
    <pivotField showAll="0"/>
    <pivotField showAll="0" defaultSubtota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Items count="1">
    <i/>
  </rowItems>
  <colFields count="1">
    <field x="0"/>
  </colFields>
  <colItems count="1">
    <i>
      <x/>
    </i>
  </colItems>
  <dataFields count="1">
    <dataField name="% of Action Plan Goals Completed" fld="58" baseField="0" baseItem="0"/>
  </dataFields>
  <formats count="17">
    <format dxfId="177">
      <pivotArea dataOnly="0" labelOnly="1" outline="0" axis="axisValues" fieldPosition="0"/>
    </format>
    <format dxfId="176">
      <pivotArea dataOnly="0" labelOnly="1" outline="0" axis="axisValues" fieldPosition="0"/>
    </format>
    <format dxfId="175">
      <pivotArea dataOnly="0" labelOnly="1" outline="0" axis="axisValues" fieldPosition="0"/>
    </format>
    <format dxfId="174">
      <pivotArea dataOnly="0" labelOnly="1" outline="0" axis="axisValues" fieldPosition="0"/>
    </format>
    <format dxfId="173">
      <pivotArea dataOnly="0" labelOnly="1" outline="0" axis="axisValues" fieldPosition="0"/>
    </format>
    <format dxfId="172">
      <pivotArea dataOnly="0" labelOnly="1" outline="0" axis="axisValues" fieldPosition="0"/>
    </format>
    <format dxfId="171">
      <pivotArea grandRow="1" outline="0" collapsedLevelsAreSubtotals="1" fieldPosition="0"/>
    </format>
    <format dxfId="170">
      <pivotArea dataOnly="0" outline="0" axis="axisValues" fieldPosition="0"/>
    </format>
    <format dxfId="169">
      <pivotArea outline="0" collapsedLevelsAreSubtotals="1" fieldPosition="0"/>
    </format>
    <format dxfId="168">
      <pivotArea outline="0" collapsedLevelsAreSubtotals="1" fieldPosition="0"/>
    </format>
    <format dxfId="167">
      <pivotArea type="origin" dataOnly="0" labelOnly="1" outline="0" offset="A1" fieldPosition="0"/>
    </format>
    <format dxfId="166">
      <pivotArea field="0" type="button" dataOnly="0" labelOnly="1" outline="0" axis="axisCol" fieldPosition="0"/>
    </format>
    <format dxfId="165">
      <pivotArea type="origin" dataOnly="0" labelOnly="1" outline="0" offset="A2" fieldPosition="0"/>
    </format>
    <format dxfId="164">
      <pivotArea dataOnly="0" labelOnly="1" fieldPosition="0">
        <references count="1">
          <reference field="0" count="0"/>
        </references>
      </pivotArea>
    </format>
    <format dxfId="163">
      <pivotArea dataOnly="0" labelOnly="1" fieldPosition="0">
        <references count="1">
          <reference field="0" count="0"/>
        </references>
      </pivotArea>
    </format>
    <format dxfId="162">
      <pivotArea dataOnly="0" labelOnly="1" fieldPosition="0">
        <references count="1">
          <reference field="0" count="0"/>
        </references>
      </pivotArea>
    </format>
    <format dxfId="161">
      <pivotArea dataOnly="0" labelOnly="1" fieldPosition="0">
        <references count="1">
          <reference field="0" count="0"/>
        </references>
      </pivotArea>
    </format>
  </formats>
  <chartFormats count="1">
    <chartFormat chart="2"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500-000003000000}" name="PivotTable4" cacheId="8" dataPosition="0" applyNumberFormats="0" applyBorderFormats="0" applyFontFormats="0" applyPatternFormats="0" applyAlignmentFormats="0" applyWidthHeightFormats="1" dataCaption="Action Plan Goals" updatedVersion="8" minRefreshableVersion="3" rowGrandTotals="0" colGrandTotals="0" itemPrintTitles="1" createdVersion="6" indent="0" outline="1" outlineData="1" multipleFieldFilters="0" chartFormat="2" rowHeaderCaption="Teacher ID" colHeaderCaption="Teacher ID">
  <location ref="C2:E3" firstHeaderRow="0" firstDataRow="1" firstDataCol="1"/>
  <pivotFields count="59">
    <pivotField axis="axisRow" showAll="0" sortType="ascending">
      <items count="2">
        <item x="0"/>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
    <i>
      <x/>
    </i>
  </rowItems>
  <colFields count="1">
    <field x="-2"/>
  </colFields>
  <colItems count="2">
    <i>
      <x/>
    </i>
    <i i="1">
      <x v="1"/>
    </i>
  </colItems>
  <dataFields count="2">
    <dataField name="Total # of Action Plan Goals Written" fld="33" baseField="0" baseItem="19"/>
    <dataField name="Total # of Action Plan Goals Completed" fld="34" baseField="0" baseItem="0"/>
  </dataFields>
  <formats count="15">
    <format dxfId="221">
      <pivotArea outline="0" collapsedLevelsAreSubtotals="1" fieldPosition="0"/>
    </format>
    <format dxfId="220">
      <pivotArea field="0" type="button" dataOnly="0" labelOnly="1" outline="0" axis="axisRow" fieldPosition="0"/>
    </format>
    <format dxfId="219">
      <pivotArea dataOnly="0" labelOnly="1" outline="0" fieldPosition="0">
        <references count="1">
          <reference field="4294967294" count="2">
            <x v="0"/>
            <x v="1"/>
          </reference>
        </references>
      </pivotArea>
    </format>
    <format dxfId="218">
      <pivotArea field="0" type="button" dataOnly="0" labelOnly="1" outline="0" axis="axisRow" fieldPosition="0"/>
    </format>
    <format dxfId="217">
      <pivotArea dataOnly="0" labelOnly="1" outline="0" fieldPosition="0">
        <references count="1">
          <reference field="4294967294" count="2">
            <x v="0"/>
            <x v="1"/>
          </reference>
        </references>
      </pivotArea>
    </format>
    <format dxfId="216">
      <pivotArea field="0" type="button" dataOnly="0" labelOnly="1" outline="0" axis="axisRow" fieldPosition="0"/>
    </format>
    <format dxfId="215">
      <pivotArea dataOnly="0" labelOnly="1" outline="0" fieldPosition="0">
        <references count="1">
          <reference field="4294967294" count="2">
            <x v="0"/>
            <x v="1"/>
          </reference>
        </references>
      </pivotArea>
    </format>
    <format dxfId="214">
      <pivotArea dataOnly="0" labelOnly="1" fieldPosition="0">
        <references count="1">
          <reference field="0" count="0"/>
        </references>
      </pivotArea>
    </format>
    <format dxfId="213">
      <pivotArea field="0" type="button" dataOnly="0" labelOnly="1" outline="0" axis="axisRow" fieldPosition="0"/>
    </format>
    <format dxfId="212">
      <pivotArea field="0" type="button" dataOnly="0" labelOnly="1" outline="0" axis="axisRow" fieldPosition="0"/>
    </format>
    <format dxfId="211">
      <pivotArea dataOnly="0" labelOnly="1" outline="0" fieldPosition="0">
        <references count="1">
          <reference field="4294967294" count="1">
            <x v="0"/>
          </reference>
        </references>
      </pivotArea>
    </format>
    <format dxfId="210">
      <pivotArea field="0" type="button" dataOnly="0" labelOnly="1" outline="0" axis="axisRow" fieldPosition="0"/>
    </format>
    <format dxfId="209">
      <pivotArea field="0" type="button" dataOnly="0" labelOnly="1" outline="0" axis="axisRow" fieldPosition="0"/>
    </format>
    <format dxfId="208">
      <pivotArea field="0" type="button" dataOnly="0" labelOnly="1" outline="0" axis="axisRow" fieldPosition="0"/>
    </format>
    <format dxfId="207">
      <pivotArea field="0" type="button" dataOnly="0" labelOnly="1" outline="0" axis="axisRow" fieldPosition="0"/>
    </format>
  </formats>
  <chartFormats count="2">
    <chartFormat chart="0" format="39" series="1">
      <pivotArea type="data" outline="0" fieldPosition="0">
        <references count="1">
          <reference field="4294967294" count="1" selected="0">
            <x v="0"/>
          </reference>
        </references>
      </pivotArea>
    </chartFormat>
    <chartFormat chart="0" format="40" series="1">
      <pivotArea type="data" outline="0" fieldPosition="0">
        <references count="1">
          <reference field="4294967294" count="1" selected="0">
            <x v="1"/>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500-000002000000}" name="PivotTable3" cacheId="8" dataOnRows="1" applyNumberFormats="0" applyBorderFormats="0" applyFontFormats="0" applyPatternFormats="0" applyAlignmentFormats="0" applyWidthHeightFormats="1" dataCaption="Debriefing Strategy" updatedVersion="8" minRefreshableVersion="3" rowGrandTotals="0" colGrandTotals="0" itemPrintTitles="1" createdVersion="6" indent="0" outline="1" outlineData="1" multipleFieldFilters="0" chartFormat="1" rowHeaderCaption="Teacher ID" colHeaderCaption="Teacher ID">
  <location ref="C140:D152" firstHeaderRow="1" firstDataRow="2" firstDataCol="1"/>
  <pivotFields count="59">
    <pivotField axis="axisCol" showAll="0" sortType="ascending">
      <items count="2">
        <item x="0"/>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11">
    <i>
      <x/>
    </i>
    <i i="1">
      <x v="1"/>
    </i>
    <i i="2">
      <x v="2"/>
    </i>
    <i i="3">
      <x v="3"/>
    </i>
    <i i="4">
      <x v="4"/>
    </i>
    <i i="5">
      <x v="5"/>
    </i>
    <i i="6">
      <x v="6"/>
    </i>
    <i i="7">
      <x v="7"/>
    </i>
    <i i="8">
      <x v="8"/>
    </i>
    <i i="9">
      <x v="9"/>
    </i>
    <i i="10">
      <x v="10"/>
    </i>
  </rowItems>
  <colFields count="1">
    <field x="0"/>
  </colFields>
  <colItems count="1">
    <i>
      <x/>
    </i>
  </colItems>
  <dataFields count="11">
    <dataField name="% Problem Solving Discussion" fld="46" baseField="0" baseItem="0"/>
    <dataField name="% Reflective Conversation" fld="47" baseField="0" baseItem="0"/>
    <dataField name="% Helped with environmental arrangements" fld="48" baseField="0" baseItem="0"/>
    <dataField name="% Role play" fld="49" baseField="0" baseItem="0"/>
    <dataField name="% Constructive feedback" fld="50" baseField="0" baseItem="0"/>
    <dataField name="% Goal setting/action planning" fld="51" baseField="0" baseItem="0"/>
    <dataField name="% Supportive feedback" fld="52" baseField="0" baseItem="0"/>
    <dataField name="% Material provision" fld="53" baseField="0" baseItem="0"/>
    <dataField name="% Demonstration" fld="54" baseField="0" baseItem="0"/>
    <dataField name="% Individual child support" fld="55" baseField="0" baseItem="0"/>
    <dataField name="% Other" fld="56" baseField="0" baseItem="0"/>
  </dataFields>
  <formats count="23">
    <format dxfId="244">
      <pivotArea outline="0" collapsedLevelsAreSubtotals="1" fieldPosition="0"/>
    </format>
    <format dxfId="243">
      <pivotArea outline="0" collapsedLevelsAreSubtotals="1" fieldPosition="0"/>
    </format>
    <format dxfId="242">
      <pivotArea outline="0" collapsedLevelsAreSubtotals="1" fieldPosition="0"/>
    </format>
    <format dxfId="241">
      <pivotArea field="0" type="button" dataOnly="0" labelOnly="1" outline="0" axis="axisCol" fieldPosition="0"/>
    </format>
    <format dxfId="240">
      <pivotArea field="0" type="button" dataOnly="0" labelOnly="1" outline="0" axis="axisCol" fieldPosition="0"/>
    </format>
    <format dxfId="239">
      <pivotArea field="0" type="button" dataOnly="0" labelOnly="1" outline="0" axis="axisCol" fieldPosition="0"/>
    </format>
    <format dxfId="238">
      <pivotArea field="0" type="button" dataOnly="0" labelOnly="1" outline="0" axis="axisCol" fieldPosition="0"/>
    </format>
    <format dxfId="237">
      <pivotArea outline="0" collapsedLevelsAreSubtotals="1" fieldPosition="0"/>
    </format>
    <format dxfId="236">
      <pivotArea dataOnly="0" labelOnly="1" fieldPosition="0">
        <references count="1">
          <reference field="0" count="0"/>
        </references>
      </pivotArea>
    </format>
    <format dxfId="235">
      <pivotArea dataOnly="0" labelOnly="1" grandRow="1" outline="0" fieldPosition="0"/>
    </format>
    <format dxfId="234">
      <pivotArea field="0" type="button" dataOnly="0" labelOnly="1" outline="0" axis="axisCol" fieldPosition="0"/>
    </format>
    <format dxfId="233">
      <pivotArea dataOnly="0" labelOnly="1" fieldPosition="0">
        <references count="1">
          <reference field="0" count="0"/>
        </references>
      </pivotArea>
    </format>
    <format dxfId="232">
      <pivotArea type="origin" dataOnly="0" labelOnly="1" outline="0" fieldPosition="0"/>
    </format>
    <format dxfId="231">
      <pivotArea field="0" type="button" dataOnly="0" labelOnly="1" outline="0" axis="axisCol" fieldPosition="0"/>
    </format>
    <format dxfId="230">
      <pivotArea field="-2" type="button" dataOnly="0" labelOnly="1" outline="0" axis="axisRow" fieldPosition="0"/>
    </format>
    <format dxfId="229">
      <pivotArea type="origin" dataOnly="0" labelOnly="1" outline="0" fieldPosition="0"/>
    </format>
    <format dxfId="228">
      <pivotArea field="0" type="button" dataOnly="0" labelOnly="1" outline="0" axis="axisCol" fieldPosition="0"/>
    </format>
    <format dxfId="227">
      <pivotArea field="-2" type="button" dataOnly="0" labelOnly="1" outline="0" axis="axisRow" fieldPosition="0"/>
    </format>
    <format dxfId="226">
      <pivotArea outline="0" collapsedLevelsAreSubtotals="1" fieldPosition="0"/>
    </format>
    <format dxfId="225">
      <pivotArea outline="0" collapsedLevelsAreSubtotals="1" fieldPosition="0"/>
    </format>
    <format dxfId="224">
      <pivotArea outline="0" collapsedLevelsAreSubtotals="1" fieldPosition="0"/>
    </format>
    <format dxfId="223">
      <pivotArea outline="0" collapsedLevelsAreSubtotals="1" fieldPosition="0"/>
    </format>
    <format dxfId="222">
      <pivotArea field="-2" type="button" dataOnly="0" labelOnly="1" outline="0" axis="axisRow" fieldPosition="0"/>
    </format>
  </formats>
  <chartFormats count="2">
    <chartFormat chart="0" format="48" series="1">
      <pivotArea type="data" outline="0" fieldPosition="0">
        <references count="2">
          <reference field="4294967294" count="1" selected="0">
            <x v="0"/>
          </reference>
          <reference field="0" count="1" selected="0">
            <x v="0"/>
          </reference>
        </references>
      </pivotArea>
    </chartFormat>
    <chartFormat chart="0" format="51"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500-000001000000}" name="PivotTable2" cacheId="8" dataOnRows="1" applyNumberFormats="0" applyBorderFormats="0" applyFontFormats="0" applyPatternFormats="0" applyAlignmentFormats="0" applyWidthHeightFormats="1" dataCaption="Observation Strategy" updatedVersion="8" minRefreshableVersion="3" rowGrandTotals="0" colGrandTotals="0" itemPrintTitles="1" createdVersion="6" indent="0" outline="1" outlineData="1" multipleFieldFilters="0" chartFormat="1" rowHeaderCaption="Teacher ID" colHeaderCaption="Teacher ID">
  <location ref="C80:D92" firstHeaderRow="1" firstDataRow="2" firstDataCol="1"/>
  <pivotFields count="59">
    <pivotField axis="axisCol" showAll="0" sortType="ascending">
      <items count="2">
        <item x="0"/>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i="1">
      <x v="1"/>
    </i>
    <i i="2">
      <x v="2"/>
    </i>
    <i i="3">
      <x v="3"/>
    </i>
    <i i="4">
      <x v="4"/>
    </i>
    <i i="5">
      <x v="5"/>
    </i>
    <i i="6">
      <x v="6"/>
    </i>
    <i i="7">
      <x v="7"/>
    </i>
    <i i="8">
      <x v="8"/>
    </i>
    <i i="9">
      <x v="9"/>
    </i>
    <i i="10">
      <x v="10"/>
    </i>
  </rowItems>
  <colFields count="1">
    <field x="0"/>
  </colFields>
  <colItems count="1">
    <i>
      <x/>
    </i>
  </colItems>
  <dataFields count="11">
    <dataField name="% Observed " fld="35" baseField="0" baseItem="0"/>
    <dataField name="% Videotaped " fld="36" baseField="0" baseItem="0"/>
    <dataField name="% Modeled " fld="37" baseField="0" baseItem="0"/>
    <dataField name="% Collected data " fld="38" baseField="0" baseItem="0"/>
    <dataField name="% Verbal support " fld="39" baseField="0" baseItem="0"/>
    <dataField name="% Side by side gestural support" fld="40" baseField="0" baseItem="0"/>
    <dataField name="% Problem solving discussion " fld="41" baseField="0" baseItem="0"/>
    <dataField name="% Reflective conversation " fld="42" baseField="0" baseItem="0"/>
    <dataField name="% Helped with environmental arrangements " fld="43" baseField="0" baseItem="0"/>
    <dataField name="% Other help in the classroom " fld="44" baseField="0" baseItem="0"/>
    <dataField name="% Other " fld="45" baseField="0" baseItem="0"/>
  </dataFields>
  <formats count="15">
    <format dxfId="259">
      <pivotArea outline="0" collapsedLevelsAreSubtotals="1" fieldPosition="0"/>
    </format>
    <format dxfId="258">
      <pivotArea outline="0" collapsedLevelsAreSubtotals="1" fieldPosition="0">
        <references count="1">
          <reference field="0" count="0" selected="0"/>
        </references>
      </pivotArea>
    </format>
    <format dxfId="257">
      <pivotArea outline="0" collapsedLevelsAreSubtotals="1" fieldPosition="0"/>
    </format>
    <format dxfId="256">
      <pivotArea type="all" dataOnly="0" outline="0" fieldPosition="0"/>
    </format>
    <format dxfId="255">
      <pivotArea outline="0" collapsedLevelsAreSubtotals="1" fieldPosition="0"/>
    </format>
    <format dxfId="254">
      <pivotArea field="0" type="button" dataOnly="0" labelOnly="1" outline="0" axis="axisCol" fieldPosition="0"/>
    </format>
    <format dxfId="253">
      <pivotArea dataOnly="0" labelOnly="1" fieldPosition="0">
        <references count="1">
          <reference field="0" count="0"/>
        </references>
      </pivotArea>
    </format>
    <format dxfId="252">
      <pivotArea field="0" type="button" dataOnly="0" labelOnly="1" outline="0" axis="axisCol" fieldPosition="0"/>
    </format>
    <format dxfId="251">
      <pivotArea field="0" type="button" dataOnly="0" labelOnly="1" outline="0" axis="axisCol" fieldPosition="0"/>
    </format>
    <format dxfId="250">
      <pivotArea field="0" type="button" dataOnly="0" labelOnly="1" outline="0" axis="axisCol" fieldPosition="0"/>
    </format>
    <format dxfId="249">
      <pivotArea field="0" type="button" dataOnly="0" labelOnly="1" outline="0" axis="axisCol" fieldPosition="0"/>
    </format>
    <format dxfId="248">
      <pivotArea outline="0" collapsedLevelsAreSubtotals="1" fieldPosition="0"/>
    </format>
    <format dxfId="247">
      <pivotArea dataOnly="0" labelOnly="1" fieldPosition="0">
        <references count="1">
          <reference field="0" count="0"/>
        </references>
      </pivotArea>
    </format>
    <format dxfId="246">
      <pivotArea field="0" type="button" dataOnly="0" labelOnly="1" outline="0" axis="axisCol" fieldPosition="0"/>
    </format>
    <format dxfId="245">
      <pivotArea dataOnly="0" labelOnly="1" outline="0" fieldPosition="0">
        <references count="1">
          <reference field="4294967294" count="11">
            <x v="0"/>
            <x v="1"/>
            <x v="2"/>
            <x v="3"/>
            <x v="4"/>
            <x v="5"/>
            <x v="6"/>
            <x v="7"/>
            <x v="8"/>
            <x v="9"/>
            <x v="10"/>
          </reference>
        </references>
      </pivotArea>
    </format>
  </formats>
  <chartFormats count="1">
    <chartFormat chart="0" format="138"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500-000004000000}" name="PivotTable5" cacheId="8"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5" rowHeaderCaption="Teacher ID">
  <location ref="G2:H3" firstHeaderRow="1" firstDataRow="1" firstDataCol="1"/>
  <pivotFields count="59">
    <pivotField axis="axisRow" multipleItemSelectionAllowed="1" showAll="0" sortType="ascending">
      <items count="2">
        <item x="0"/>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0"/>
  </rowFields>
  <rowItems count="1">
    <i>
      <x/>
    </i>
  </rowItems>
  <colItems count="1">
    <i/>
  </colItems>
  <dataFields count="1">
    <dataField name="% of Action Plan Goals Completed" fld="57" baseField="0" baseItem="0" numFmtId="9"/>
  </dataFields>
  <formats count="16">
    <format dxfId="275">
      <pivotArea outline="0" collapsedLevelsAreSubtotals="1" fieldPosition="0"/>
    </format>
    <format dxfId="274">
      <pivotArea dataOnly="0" labelOnly="1" outline="0" axis="axisValues" fieldPosition="0"/>
    </format>
    <format dxfId="273">
      <pivotArea dataOnly="0" labelOnly="1" outline="0" axis="axisValues" fieldPosition="0"/>
    </format>
    <format dxfId="272">
      <pivotArea dataOnly="0" labelOnly="1" outline="0" axis="axisValues" fieldPosition="0"/>
    </format>
    <format dxfId="271">
      <pivotArea dataOnly="0" labelOnly="1" outline="0" axis="axisValues" fieldPosition="0"/>
    </format>
    <format dxfId="270">
      <pivotArea dataOnly="0" labelOnly="1" outline="0" axis="axisValues" fieldPosition="0"/>
    </format>
    <format dxfId="269">
      <pivotArea dataOnly="0" labelOnly="1" outline="0" axis="axisValues" fieldPosition="0"/>
    </format>
    <format dxfId="268">
      <pivotArea dataOnly="0" labelOnly="1" outline="0" axis="axisValues" fieldPosition="0"/>
    </format>
    <format dxfId="267">
      <pivotArea dataOnly="0" labelOnly="1" outline="0" axis="axisValues" fieldPosition="0"/>
    </format>
    <format dxfId="266">
      <pivotArea outline="0" collapsedLevelsAreSubtotals="1" fieldPosition="0"/>
    </format>
    <format dxfId="265">
      <pivotArea dataOnly="0" labelOnly="1" outline="0" axis="axisValues" fieldPosition="0"/>
    </format>
    <format dxfId="264">
      <pivotArea dataOnly="0" labelOnly="1" outline="0" axis="axisValues" fieldPosition="0"/>
    </format>
    <format dxfId="263">
      <pivotArea field="0" type="button" dataOnly="0" labelOnly="1" outline="0" axis="axisRow" fieldPosition="0"/>
    </format>
    <format dxfId="262">
      <pivotArea field="0" type="button" dataOnly="0" labelOnly="1" outline="0" axis="axisRow" fieldPosition="0"/>
    </format>
    <format dxfId="261">
      <pivotArea field="0" type="button" dataOnly="0" labelOnly="1" outline="0" axis="axisRow" fieldPosition="0"/>
    </format>
    <format dxfId="260">
      <pivotArea field="0" type="button" dataOnly="0" labelOnly="1" outline="0" axis="axisRow" fieldPosition="0"/>
    </format>
  </formats>
  <chartFormats count="3">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3"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1"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Coach Summary">
  <location ref="B38:J39" firstHeaderRow="0" firstDataRow="1" firstDataCol="1"/>
  <pivotFields count="64">
    <pivotField axis="axisRow" showAll="0" defaultSubtotal="0">
      <items count="3">
        <item m="1" x="2"/>
        <item m="1" x="1"/>
        <item x="0"/>
      </items>
    </pivotField>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defaultSubtotal="0"/>
    <pivotField dataField="1" showAll="0"/>
    <pivotField dataField="1" showAll="0"/>
    <pivotField showAll="0"/>
    <pivotField dataField="1" showAll="0" defaultSubtotal="0"/>
    <pivotField showAll="0"/>
    <pivotField showAll="0"/>
    <pivotField dataField="1"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0"/>
  </rowFields>
  <rowItems count="1">
    <i>
      <x v="2"/>
    </i>
  </rowItems>
  <colFields count="1">
    <field x="-2"/>
  </colFields>
  <colItems count="8">
    <i>
      <x/>
    </i>
    <i i="1">
      <x v="1"/>
    </i>
    <i i="2">
      <x v="2"/>
    </i>
    <i i="3">
      <x v="3"/>
    </i>
    <i i="4">
      <x v="4"/>
    </i>
    <i i="5">
      <x v="5"/>
    </i>
    <i i="6">
      <x v="6"/>
    </i>
    <i i="7">
      <x v="7"/>
    </i>
  </colItems>
  <dataFields count="8">
    <dataField name="# of Attempted Cycles" fld="1" baseField="0" baseItem="0"/>
    <dataField name="# of Completed Cycles" fld="32" baseField="0" baseItem="0"/>
    <dataField name="% Completed Cycles" fld="63" baseField="0" baseItem="0" numFmtId="9"/>
    <dataField name="Average # of Completed Cycles Across Teachers " fld="35" baseField="0" baseItem="0"/>
    <dataField name="Total Duration Across Focused Observations" fld="15" baseField="0" baseItem="0"/>
    <dataField name="Average Duration Across Focused Observations" fld="16" subtotal="average" baseField="0" baseItem="0" numFmtId="164"/>
    <dataField name="Total Debriefing Duration" fld="29" baseField="0" baseItem="0"/>
    <dataField name="Average Debriefing Duration" fld="30" subtotal="average" baseField="0" baseItem="0" numFmtId="164"/>
  </dataFields>
  <formats count="20">
    <format dxfId="140">
      <pivotArea outline="0" collapsedLevelsAreSubtotals="1" fieldPosition="0">
        <references count="1">
          <reference field="4294967294" count="1" selected="0">
            <x v="5"/>
          </reference>
        </references>
      </pivotArea>
    </format>
    <format dxfId="139">
      <pivotArea outline="0" collapsedLevelsAreSubtotals="1" fieldPosition="0">
        <references count="1">
          <reference field="4294967294" count="1" selected="0">
            <x v="7"/>
          </reference>
        </references>
      </pivotArea>
    </format>
    <format dxfId="138">
      <pivotArea outline="0" collapsedLevelsAreSubtotals="1" fieldPosition="0">
        <references count="1">
          <reference field="4294967294" count="1" selected="0">
            <x v="7"/>
          </reference>
        </references>
      </pivotArea>
    </format>
    <format dxfId="137">
      <pivotArea type="all" dataOnly="0" outline="0" fieldPosition="0"/>
    </format>
    <format dxfId="136">
      <pivotArea outline="0" collapsedLevelsAreSubtotals="1" fieldPosition="0"/>
    </format>
    <format dxfId="135">
      <pivotArea dataOnly="0" labelOnly="1" grandRow="1" outline="0" fieldPosition="0"/>
    </format>
    <format dxfId="134">
      <pivotArea dataOnly="0" labelOnly="1" outline="0" fieldPosition="0">
        <references count="1">
          <reference field="4294967294" count="4">
            <x v="4"/>
            <x v="5"/>
            <x v="6"/>
            <x v="7"/>
          </reference>
        </references>
      </pivotArea>
    </format>
    <format dxfId="133">
      <pivotArea dataOnly="0" labelOnly="1" outline="0" fieldPosition="0">
        <references count="1">
          <reference field="4294967294" count="4">
            <x v="4"/>
            <x v="5"/>
            <x v="6"/>
            <x v="7"/>
          </reference>
        </references>
      </pivotArea>
    </format>
    <format dxfId="132">
      <pivotArea dataOnly="0" labelOnly="1" outline="0" fieldPosition="0">
        <references count="1">
          <reference field="4294967294" count="2">
            <x v="4"/>
            <x v="5"/>
          </reference>
        </references>
      </pivotArea>
    </format>
    <format dxfId="131">
      <pivotArea dataOnly="0" labelOnly="1" outline="0" fieldPosition="0">
        <references count="1">
          <reference field="4294967294" count="2">
            <x v="6"/>
            <x v="7"/>
          </reference>
        </references>
      </pivotArea>
    </format>
    <format dxfId="130">
      <pivotArea outline="0" collapsedLevelsAreSubtotals="1" fieldPosition="0"/>
    </format>
    <format dxfId="129">
      <pivotArea dataOnly="0" labelOnly="1" outline="0" fieldPosition="0">
        <references count="1">
          <reference field="4294967294" count="4">
            <x v="4"/>
            <x v="5"/>
            <x v="6"/>
            <x v="7"/>
          </reference>
        </references>
      </pivotArea>
    </format>
    <format dxfId="128">
      <pivotArea field="0" type="button" dataOnly="0" labelOnly="1" outline="0" axis="axisRow" fieldPosition="0"/>
    </format>
    <format dxfId="127">
      <pivotArea field="0" type="button" dataOnly="0" labelOnly="1" outline="0" axis="axisRow" fieldPosition="0"/>
    </format>
    <format dxfId="126">
      <pivotArea dataOnly="0" labelOnly="1" outline="0" fieldPosition="0">
        <references count="1">
          <reference field="4294967294" count="2">
            <x v="4"/>
            <x v="5"/>
          </reference>
        </references>
      </pivotArea>
    </format>
    <format dxfId="125">
      <pivotArea dataOnly="0" labelOnly="1" outline="0" fieldPosition="0">
        <references count="1">
          <reference field="4294967294" count="2">
            <x v="6"/>
            <x v="7"/>
          </reference>
        </references>
      </pivotArea>
    </format>
    <format dxfId="124">
      <pivotArea dataOnly="0" labelOnly="1" outline="0" fieldPosition="0">
        <references count="1">
          <reference field="4294967294" count="3">
            <x v="0"/>
            <x v="1"/>
            <x v="2"/>
          </reference>
        </references>
      </pivotArea>
    </format>
    <format dxfId="123">
      <pivotArea dataOnly="0" labelOnly="1" outline="0" fieldPosition="0">
        <references count="1">
          <reference field="4294967294" count="3">
            <x v="0"/>
            <x v="1"/>
            <x v="2"/>
          </reference>
        </references>
      </pivotArea>
    </format>
    <format dxfId="122">
      <pivotArea outline="0" fieldPosition="0">
        <references count="1">
          <reference field="4294967294" count="1">
            <x v="2"/>
          </reference>
        </references>
      </pivotArea>
    </format>
    <format dxfId="121">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600-000002000000}" name="PivotTable3" cacheId="5" dataOnRows="1" applyNumberFormats="0" applyBorderFormats="0" applyFontFormats="0" applyPatternFormats="0" applyAlignmentFormats="0" applyWidthHeightFormats="1" dataCaption="Debriefing Strategy" grandTotalCaption="Average Across Teachers" updatedVersion="8" minRefreshableVersion="3" rowGrandTotals="0" colGrandTotals="0" itemPrintTitles="1" createdVersion="6" indent="0" outline="1" outlineData="1" multipleFieldFilters="0" chartFormat="2" colHeaderCaption="Summary">
  <location ref="B86:C98" firstHeaderRow="1" firstDataRow="2" firstDataCol="1"/>
  <pivotFields count="60">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defaultSubtotal="0"/>
    <pivotField showAll="0"/>
    <pivotField showAll="0"/>
    <pivotField showAll="0"/>
    <pivotField showAll="0" defaultSubtota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11">
    <i>
      <x/>
    </i>
    <i i="1">
      <x v="1"/>
    </i>
    <i i="2">
      <x v="2"/>
    </i>
    <i i="3">
      <x v="3"/>
    </i>
    <i i="4">
      <x v="4"/>
    </i>
    <i i="5">
      <x v="5"/>
    </i>
    <i i="6">
      <x v="6"/>
    </i>
    <i i="7">
      <x v="7"/>
    </i>
    <i i="8">
      <x v="8"/>
    </i>
    <i i="9">
      <x v="9"/>
    </i>
    <i i="10">
      <x v="10"/>
    </i>
  </rowItems>
  <colFields count="1">
    <field x="0"/>
  </colFields>
  <colItems count="1">
    <i>
      <x/>
    </i>
  </colItems>
  <dataFields count="11">
    <dataField name="% Problem Solving Discussion" fld="47" baseField="0" baseItem="0"/>
    <dataField name="% Reflective Conversation" fld="48" baseField="0" baseItem="0"/>
    <dataField name="% Helped w/ Environmental Arrangements" fld="49" baseField="0" baseItem="0"/>
    <dataField name="% Role Play" fld="50" baseField="0" baseItem="0"/>
    <dataField name="% Constructive Feedback" fld="51" baseField="0" baseItem="0"/>
    <dataField name="% Goal Setting/Action Planning" fld="53" baseField="0" baseItem="0"/>
    <dataField name="% Supportive Feedback" fld="52" baseField="0" baseItem="0"/>
    <dataField name="% Material Provision" fld="54" baseField="0" baseItem="0"/>
    <dataField name="% Demonstration" fld="55" baseField="0" baseItem="0"/>
    <dataField name="% Individual Child Support" fld="56" baseField="0" baseItem="0"/>
    <dataField name="% Other" fld="57" baseField="0" baseItem="0"/>
  </dataFields>
  <formats count="2">
    <format dxfId="142">
      <pivotArea outline="0" collapsedLevelsAreSubtotals="1" fieldPosition="0"/>
    </format>
    <format dxfId="141">
      <pivotArea outline="0" collapsedLevelsAreSubtotals="1" fieldPosition="0"/>
    </format>
  </formats>
  <chartFormats count="2">
    <chartFormat chart="0" format="7" series="1">
      <pivotArea type="data" outline="0" fieldPosition="0">
        <references count="1">
          <reference field="4294967294" count="1" selected="0">
            <x v="0"/>
          </reference>
        </references>
      </pivotArea>
    </chartFormat>
    <chartFormat chart="1" format="8"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600-000003000000}" name="PivotTable4" cacheId="0" dataOnRows="1" applyNumberFormats="0" applyBorderFormats="0" applyFontFormats="0" applyPatternFormats="0" applyAlignmentFormats="0" applyWidthHeightFormats="1" dataCaption="Action Plan Goals" updatedVersion="6" minRefreshableVersion="3" colGrandTotals="0" itemPrintTitles="1" createdVersion="6" indent="0" outline="1" outlineData="1" multipleFieldFilters="0" chartFormat="3" rowHeaderCaption="Teacher ID" colHeaderCaption="Summary">
  <location ref="B2:C7" firstHeaderRow="1" firstDataRow="2" firstDataCol="1"/>
  <pivotFields count="64">
    <pivotField axis="axisCol" showAll="0" defaultSubtotal="0">
      <items count="3">
        <item n="Type Coach ID" m="1" x="2"/>
        <item m="1" x="1"/>
        <item x="0"/>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defaultSubtotal="0"/>
    <pivotField showAll="0"/>
    <pivotField showAll="0"/>
    <pivotField showAll="0"/>
    <pivotField showAll="0" defaultSubtotal="0"/>
    <pivotField dataField="1" showAll="0"/>
    <pivotField dataField="1" showAll="0"/>
    <pivotField showAll="0" defaultSubtotal="0"/>
    <pivotField dataField="1" showAll="0" defaultSubtotal="0"/>
    <pivotField dataField="1"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1">
    <i>
      <x v="2"/>
    </i>
  </colItems>
  <dataFields count="4">
    <dataField name="Total # of  Goals Written" fld="33" baseField="0" baseItem="0"/>
    <dataField name="Average # of Action Plan Goals Written" fld="36" baseField="0" baseItem="0"/>
    <dataField name="Total # of Goals Completed" fld="34" baseField="0" baseItem="0"/>
    <dataField name="Average # of Action Plan Goals Completed" fld="37" baseField="0" baseItem="0"/>
  </dataFields>
  <formats count="14">
    <format dxfId="156">
      <pivotArea outline="0" collapsedLevelsAreSubtotals="1" fieldPosition="0"/>
    </format>
    <format dxfId="155">
      <pivotArea dataOnly="0" labelOnly="1" outline="0" fieldPosition="0">
        <references count="1">
          <reference field="4294967294" count="2">
            <x v="0"/>
            <x v="2"/>
          </reference>
        </references>
      </pivotArea>
    </format>
    <format dxfId="154">
      <pivotArea dataOnly="0" labelOnly="1" outline="0" fieldPosition="0">
        <references count="1">
          <reference field="4294967294" count="2">
            <x v="0"/>
            <x v="2"/>
          </reference>
        </references>
      </pivotArea>
    </format>
    <format dxfId="153">
      <pivotArea dataOnly="0" labelOnly="1" outline="0" fieldPosition="0">
        <references count="1">
          <reference field="4294967294" count="2">
            <x v="0"/>
            <x v="2"/>
          </reference>
        </references>
      </pivotArea>
    </format>
    <format dxfId="152">
      <pivotArea dataOnly="0" labelOnly="1" fieldPosition="0">
        <references count="1">
          <reference field="4294967294" count="0"/>
        </references>
      </pivotArea>
    </format>
    <format dxfId="151">
      <pivotArea outline="0" collapsedLevelsAreSubtotals="1" fieldPosition="0"/>
    </format>
    <format dxfId="150">
      <pivotArea outline="0" collapsedLevelsAreSubtotals="1" fieldPosition="0"/>
    </format>
    <format dxfId="149">
      <pivotArea type="origin" dataOnly="0" labelOnly="1" outline="0" fieldPosition="0"/>
    </format>
    <format dxfId="148">
      <pivotArea field="0" type="button" dataOnly="0" labelOnly="1" outline="0" axis="axisCol" fieldPosition="0"/>
    </format>
    <format dxfId="147">
      <pivotArea field="-2" type="button" dataOnly="0" labelOnly="1" outline="0" axis="axisRow" fieldPosition="0"/>
    </format>
    <format dxfId="146">
      <pivotArea dataOnly="0" labelOnly="1" fieldPosition="0">
        <references count="1">
          <reference field="0" count="0"/>
        </references>
      </pivotArea>
    </format>
    <format dxfId="145">
      <pivotArea dataOnly="0" labelOnly="1" fieldPosition="0">
        <references count="1">
          <reference field="0" count="0"/>
        </references>
      </pivotArea>
    </format>
    <format dxfId="144">
      <pivotArea dataOnly="0" labelOnly="1" fieldPosition="0">
        <references count="1">
          <reference field="0" count="0"/>
        </references>
      </pivotArea>
    </format>
    <format dxfId="143">
      <pivotArea dataOnly="0" labelOnly="1" fieldPosition="0">
        <references count="1">
          <reference field="0" count="0"/>
        </references>
      </pivotArea>
    </format>
  </formats>
  <chartFormats count="2">
    <chartFormat chart="1" format="25">
      <pivotArea type="data" outline="0" fieldPosition="0">
        <references count="1">
          <reference field="4294967294" count="1" selected="0">
            <x v="2"/>
          </reference>
        </references>
      </pivotArea>
    </chartFormat>
    <chartFormat chart="1" format="26"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600-000001000000}" name="PivotTable2" cacheId="5" dataOnRows="1" applyNumberFormats="0" applyBorderFormats="0" applyFontFormats="0" applyPatternFormats="0" applyAlignmentFormats="0" applyWidthHeightFormats="1" dataCaption="Observation Strategy" grandTotalCaption="Average Across Teachers" updatedVersion="8" minRefreshableVersion="3" useAutoFormatting="1" rowGrandTotals="0" colGrandTotals="0" itemPrintTitles="1" createdVersion="6" indent="0" outline="1" outlineData="1" multipleFieldFilters="0" chartFormat="2" rowHeaderCaption="Teacher ID" colHeaderCaption="Summary">
  <location ref="B42:C54" firstHeaderRow="1" firstDataRow="2" firstDataCol="1"/>
  <pivotFields count="60">
    <pivotField axis="axisCol" showAll="0" defaultSubtotal="0">
      <items count="1">
        <item x="0"/>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defaultSubtotal="0"/>
    <pivotField showAll="0"/>
    <pivotField showAll="0"/>
    <pivotField showAll="0"/>
    <pivotField showAll="0" defaultSubtotal="0"/>
    <pivotField showAll="0"/>
    <pivotField showAl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i="1">
      <x v="1"/>
    </i>
    <i i="2">
      <x v="2"/>
    </i>
    <i i="3">
      <x v="3"/>
    </i>
    <i i="4">
      <x v="4"/>
    </i>
    <i i="5">
      <x v="5"/>
    </i>
    <i i="6">
      <x v="6"/>
    </i>
    <i i="7">
      <x v="7"/>
    </i>
    <i i="8">
      <x v="8"/>
    </i>
    <i i="9">
      <x v="9"/>
    </i>
    <i i="10">
      <x v="10"/>
    </i>
  </rowItems>
  <colFields count="1">
    <field x="0"/>
  </colFields>
  <colItems count="1">
    <i>
      <x/>
    </i>
  </colItems>
  <dataFields count="11">
    <dataField name="% Observed" fld="36" baseField="0" baseItem="0"/>
    <dataField name="% Videotaped" fld="37" baseField="0" baseItem="0"/>
    <dataField name="% Modeled" fld="38" baseField="0" baseItem="0"/>
    <dataField name="% Collected Data" fld="39" baseField="0" baseItem="0"/>
    <dataField name="% Verbal Support" fld="40" baseField="0" baseItem="0"/>
    <dataField name="% Side by Side Gestural Support" fld="41" baseField="0" baseItem="0"/>
    <dataField name="% Problem Solving Discussion" fld="42" baseField="0" baseItem="0"/>
    <dataField name="% Reflective Conversation" fld="43" baseField="0" baseItem="0"/>
    <dataField name="% Helped w/ Environmental Arrangements" fld="44" baseField="0" baseItem="0"/>
    <dataField name="% Other Help in the Classroom" fld="45" baseField="0" baseItem="0"/>
    <dataField name="% Other" fld="46" baseField="0" baseItem="0"/>
  </dataFields>
  <formats count="4">
    <format dxfId="160">
      <pivotArea outline="0" collapsedLevelsAreSubtotals="1" fieldPosition="0"/>
    </format>
    <format dxfId="159">
      <pivotArea dataOnly="0" labelOnly="1" outline="0" fieldPosition="0">
        <references count="1">
          <reference field="4294967294" count="1">
            <x v="10"/>
          </reference>
        </references>
      </pivotArea>
    </format>
    <format dxfId="158">
      <pivotArea outline="0" collapsedLevelsAreSubtotals="1" fieldPosition="0"/>
    </format>
    <format dxfId="157">
      <pivotArea dataOnly="0" labelOnly="1" outline="0" fieldPosition="0">
        <references count="1">
          <reference field="4294967294" count="1">
            <x v="10"/>
          </reference>
        </references>
      </pivotArea>
    </format>
  </formats>
  <chartFormats count="3">
    <chartFormat chart="0" format="6" series="1">
      <pivotArea type="data" outline="0" fieldPosition="0">
        <references count="1">
          <reference field="4294967294" count="1" selected="0">
            <x v="0"/>
          </reference>
        </references>
      </pivotArea>
    </chartFormat>
    <chartFormat chart="1" format="9" series="1">
      <pivotArea type="data" outline="0" fieldPosition="0">
        <references count="1">
          <reference field="4294967294" count="1" selected="0">
            <x v="0"/>
          </reference>
        </references>
      </pivotArea>
    </chartFormat>
    <chartFormat chart="1" format="9" series="1">
      <pivotArea type="data" outline="0" fieldPosition="0">
        <references count="1">
          <reference field="4294967294"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acher_ID" xr10:uid="{00000000-0013-0000-FFFF-FFFF01000000}" sourceName="Teacher ID">
  <pivotTables>
    <pivotTable tabId="9" name="PivotTable4"/>
    <pivotTable tabId="9" name="PivotTable1"/>
    <pivotTable tabId="9" name="PivotTable2"/>
    <pivotTable tabId="9" name="PivotTable3"/>
    <pivotTable tabId="9" name="PivotTable5"/>
  </pivotTables>
  <data>
    <tabular pivotCacheId="2" showMissing="0">
      <items count="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acher ID" xr10:uid="{00000000-0014-0000-FFFF-FFFF01000000}" cache="Slicer_Teacher_ID" caption="Teacher ID"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UC4akZTVAn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22.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drawing" Target="../drawings/drawing3.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2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5">
    <tabColor rgb="FFC00000"/>
  </sheetPr>
  <dimension ref="B10:Z115"/>
  <sheetViews>
    <sheetView showGridLines="0" showRowColHeaders="0" tabSelected="1" workbookViewId="0">
      <selection activeCell="B12" sqref="B12:Y12"/>
    </sheetView>
  </sheetViews>
  <sheetFormatPr defaultRowHeight="15"/>
  <sheetData>
    <row r="10" spans="2:25" ht="46.5">
      <c r="B10" s="111" t="s">
        <v>91</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row>
    <row r="11" spans="2:25" ht="15.75">
      <c r="B11" s="108" t="s">
        <v>145</v>
      </c>
      <c r="C11" s="108"/>
      <c r="D11" s="108"/>
      <c r="E11" s="108"/>
      <c r="F11" s="108"/>
      <c r="G11" s="108"/>
      <c r="H11" s="108"/>
      <c r="I11" s="108"/>
      <c r="J11" s="108"/>
      <c r="K11" s="108"/>
      <c r="L11" s="108"/>
      <c r="M11" s="108"/>
      <c r="N11" s="108"/>
      <c r="O11" s="108"/>
      <c r="P11" s="108"/>
      <c r="Q11" s="108"/>
      <c r="R11" s="108"/>
      <c r="S11" s="108"/>
      <c r="T11" s="108"/>
      <c r="U11" s="108"/>
      <c r="V11" s="108"/>
      <c r="W11" s="108"/>
      <c r="X11" s="108"/>
      <c r="Y11" s="108"/>
    </row>
    <row r="12" spans="2:25" ht="15.75">
      <c r="B12" s="108" t="s">
        <v>144</v>
      </c>
      <c r="C12" s="108"/>
      <c r="D12" s="108"/>
      <c r="E12" s="108"/>
      <c r="F12" s="108"/>
      <c r="G12" s="108"/>
      <c r="H12" s="108"/>
      <c r="I12" s="108"/>
      <c r="J12" s="108"/>
      <c r="K12" s="108"/>
      <c r="L12" s="108"/>
      <c r="M12" s="108"/>
      <c r="N12" s="108"/>
      <c r="O12" s="108"/>
      <c r="P12" s="108"/>
      <c r="Q12" s="108"/>
      <c r="R12" s="108"/>
      <c r="S12" s="108"/>
      <c r="T12" s="108"/>
      <c r="U12" s="108"/>
      <c r="V12" s="108"/>
      <c r="W12" s="108"/>
      <c r="X12" s="108"/>
      <c r="Y12" s="108"/>
    </row>
    <row r="13" spans="2:25" ht="15.75">
      <c r="B13" s="109" t="s">
        <v>120</v>
      </c>
      <c r="C13" s="109"/>
      <c r="D13" s="109"/>
      <c r="E13" s="109"/>
      <c r="F13" s="109"/>
      <c r="G13" s="109"/>
      <c r="H13" s="109"/>
      <c r="I13" s="109"/>
      <c r="J13" s="109"/>
      <c r="K13" s="109"/>
      <c r="L13" s="109"/>
      <c r="M13" s="109"/>
      <c r="N13" s="109"/>
      <c r="O13" s="109"/>
      <c r="P13" s="109"/>
      <c r="Q13" s="109"/>
      <c r="R13" s="109"/>
      <c r="S13" s="109"/>
      <c r="T13" s="109"/>
      <c r="U13" s="109"/>
      <c r="V13" s="109"/>
      <c r="W13" s="109"/>
      <c r="X13" s="109"/>
      <c r="Y13" s="109"/>
    </row>
    <row r="14" spans="2:25" ht="15.75">
      <c r="B14" s="109" t="s">
        <v>121</v>
      </c>
      <c r="C14" s="109"/>
      <c r="D14" s="109"/>
      <c r="E14" s="109"/>
      <c r="F14" s="109"/>
      <c r="G14" s="109"/>
      <c r="H14" s="109"/>
      <c r="I14" s="109"/>
      <c r="J14" s="109"/>
      <c r="K14" s="109"/>
      <c r="L14" s="109"/>
      <c r="M14" s="109"/>
      <c r="N14" s="109"/>
      <c r="O14" s="109"/>
      <c r="P14" s="109"/>
      <c r="Q14" s="109"/>
      <c r="R14" s="109"/>
      <c r="S14" s="109"/>
      <c r="T14" s="109"/>
      <c r="U14" s="109"/>
      <c r="V14" s="109"/>
      <c r="W14" s="109"/>
      <c r="X14" s="109"/>
      <c r="Y14" s="109"/>
    </row>
    <row r="15" spans="2:25" ht="15.75">
      <c r="B15" s="92"/>
      <c r="C15" s="92"/>
      <c r="D15" s="92"/>
      <c r="E15" s="92"/>
      <c r="F15" s="92"/>
      <c r="G15" s="92"/>
      <c r="H15" s="92"/>
      <c r="I15" s="92"/>
      <c r="J15" s="92"/>
      <c r="K15" s="92"/>
      <c r="L15" s="92"/>
      <c r="M15" s="92"/>
      <c r="N15" s="92"/>
      <c r="O15" s="92"/>
      <c r="P15" s="92"/>
      <c r="Q15" s="92"/>
      <c r="R15" s="92"/>
      <c r="S15" s="92"/>
      <c r="T15" s="92"/>
      <c r="U15" s="92"/>
      <c r="V15" s="92"/>
      <c r="W15" s="92"/>
      <c r="X15" s="92"/>
      <c r="Y15" s="92"/>
    </row>
    <row r="16" spans="2:25" ht="15" customHeight="1">
      <c r="B16" s="105" t="s">
        <v>92</v>
      </c>
      <c r="C16" s="105"/>
      <c r="D16" s="105"/>
      <c r="E16" s="105"/>
      <c r="F16" s="105"/>
      <c r="G16" s="105"/>
      <c r="H16" s="105"/>
      <c r="I16" s="105"/>
      <c r="J16" s="105"/>
      <c r="K16" s="105"/>
      <c r="L16" s="105"/>
      <c r="M16" s="105"/>
      <c r="N16" s="105"/>
      <c r="O16" s="105"/>
      <c r="P16" s="105"/>
      <c r="Q16" s="105"/>
      <c r="R16" s="105"/>
      <c r="S16" s="105"/>
      <c r="T16" s="105"/>
      <c r="U16" s="105"/>
      <c r="V16" s="105"/>
      <c r="W16" s="105"/>
      <c r="X16" s="105"/>
      <c r="Y16" s="105"/>
    </row>
    <row r="17" spans="2:25">
      <c r="B17" s="105"/>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row>
    <row r="19" spans="2:25">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row>
    <row r="22" spans="2:25">
      <c r="B22" s="60"/>
      <c r="C22" s="60"/>
      <c r="D22" s="60"/>
      <c r="E22" s="60"/>
      <c r="F22" s="60"/>
      <c r="G22" s="60"/>
      <c r="H22" s="60"/>
      <c r="I22" s="60"/>
      <c r="J22" s="60"/>
      <c r="K22" s="60"/>
      <c r="L22" s="60"/>
      <c r="M22" s="60"/>
      <c r="N22" s="60"/>
      <c r="O22" s="60"/>
      <c r="P22" s="60"/>
      <c r="Q22" s="60"/>
      <c r="R22" s="60"/>
      <c r="S22" s="60"/>
      <c r="T22" s="60"/>
      <c r="U22" s="60"/>
      <c r="V22" s="60"/>
      <c r="W22" s="60"/>
      <c r="X22" s="60"/>
    </row>
    <row r="23" spans="2:25">
      <c r="B23" s="106" t="s">
        <v>122</v>
      </c>
      <c r="C23" s="106"/>
      <c r="D23" s="106"/>
      <c r="E23" s="106"/>
      <c r="F23" s="106"/>
      <c r="G23" s="106"/>
      <c r="H23" s="106"/>
      <c r="I23" s="106"/>
      <c r="J23" s="106"/>
      <c r="K23" s="106"/>
      <c r="L23" s="106"/>
      <c r="M23" s="106"/>
      <c r="N23" s="106"/>
      <c r="O23" s="106"/>
      <c r="P23" s="106"/>
      <c r="Q23" s="106"/>
      <c r="R23" s="106"/>
      <c r="S23" s="106"/>
      <c r="T23" s="106"/>
      <c r="U23" s="106"/>
      <c r="V23" s="106"/>
      <c r="W23" s="106"/>
      <c r="X23" s="106"/>
      <c r="Y23" s="106"/>
    </row>
    <row r="24" spans="2:25">
      <c r="B24" s="60"/>
      <c r="C24" s="60"/>
      <c r="D24" s="60"/>
      <c r="E24" s="60"/>
      <c r="F24" s="60"/>
      <c r="G24" s="60"/>
      <c r="H24" s="60"/>
      <c r="I24" s="60"/>
      <c r="J24" s="60"/>
      <c r="K24" s="60"/>
      <c r="L24" s="60"/>
      <c r="M24" s="60"/>
      <c r="N24" s="60"/>
      <c r="O24" s="60"/>
      <c r="P24" s="60"/>
      <c r="Q24" s="60"/>
      <c r="R24" s="60"/>
      <c r="S24" s="60"/>
      <c r="T24" s="60"/>
      <c r="U24" s="60"/>
      <c r="V24" s="60"/>
      <c r="W24" s="60"/>
      <c r="X24" s="60"/>
    </row>
    <row r="25" spans="2:25">
      <c r="B25" s="107" t="s">
        <v>103</v>
      </c>
      <c r="C25" s="107"/>
      <c r="D25" s="107"/>
      <c r="E25" s="107"/>
      <c r="F25" s="107"/>
      <c r="G25" s="107"/>
      <c r="H25" s="107"/>
      <c r="I25" s="107"/>
      <c r="J25" s="107"/>
      <c r="K25" s="107"/>
      <c r="L25" s="107"/>
      <c r="M25" s="107"/>
      <c r="N25" s="107"/>
      <c r="O25" s="107"/>
      <c r="P25" s="107"/>
      <c r="Q25" s="107"/>
      <c r="R25" s="107"/>
      <c r="S25" s="107"/>
      <c r="T25" s="107"/>
      <c r="U25" s="107"/>
      <c r="V25" s="107"/>
      <c r="W25" s="107"/>
      <c r="X25" s="107"/>
      <c r="Y25" s="107"/>
    </row>
    <row r="26" spans="2:25">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row>
    <row r="27" spans="2:25">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row>
    <row r="29" spans="2:25" ht="15" customHeight="1">
      <c r="B29" s="113" t="s">
        <v>98</v>
      </c>
      <c r="C29" s="113"/>
      <c r="D29" s="113"/>
      <c r="E29" s="113"/>
      <c r="F29" s="113"/>
      <c r="G29" s="113"/>
      <c r="H29" s="113"/>
      <c r="I29" s="113"/>
      <c r="J29" s="113"/>
      <c r="K29" s="113"/>
      <c r="L29" s="113"/>
      <c r="M29" s="113"/>
      <c r="N29" s="113"/>
      <c r="O29" s="113"/>
    </row>
    <row r="30" spans="2:25" ht="15" customHeight="1">
      <c r="B30" s="113"/>
      <c r="C30" s="113"/>
      <c r="D30" s="113"/>
      <c r="E30" s="113"/>
      <c r="F30" s="113"/>
      <c r="G30" s="113"/>
      <c r="H30" s="113"/>
      <c r="I30" s="113"/>
      <c r="J30" s="113"/>
      <c r="K30" s="113"/>
      <c r="L30" s="113"/>
      <c r="M30" s="113"/>
      <c r="N30" s="113"/>
      <c r="O30" s="113"/>
    </row>
    <row r="31" spans="2:25" ht="15" customHeight="1">
      <c r="B31" s="113"/>
      <c r="C31" s="113"/>
      <c r="D31" s="113"/>
      <c r="E31" s="113"/>
      <c r="F31" s="113"/>
      <c r="G31" s="113"/>
      <c r="H31" s="113"/>
      <c r="I31" s="113"/>
      <c r="J31" s="113"/>
      <c r="K31" s="113"/>
      <c r="L31" s="113"/>
      <c r="M31" s="113"/>
      <c r="N31" s="113"/>
      <c r="O31" s="113"/>
    </row>
    <row r="33" spans="2:24">
      <c r="B33" s="114" t="s">
        <v>99</v>
      </c>
      <c r="C33" s="114"/>
      <c r="D33" s="114"/>
      <c r="E33" s="114"/>
    </row>
    <row r="34" spans="2:24">
      <c r="B34" s="114"/>
      <c r="C34" s="114"/>
      <c r="D34" s="114"/>
      <c r="E34" s="114"/>
    </row>
    <row r="35" spans="2:24" ht="15" customHeight="1">
      <c r="B35" s="114"/>
      <c r="C35" s="114"/>
      <c r="D35" s="114"/>
      <c r="E35" s="114"/>
    </row>
    <row r="37" spans="2:24" ht="15" customHeight="1">
      <c r="B37" s="104" t="s">
        <v>126</v>
      </c>
      <c r="C37" s="104"/>
      <c r="D37" s="104"/>
      <c r="E37" s="104"/>
    </row>
    <row r="38" spans="2:24">
      <c r="B38" s="104"/>
      <c r="C38" s="104"/>
      <c r="D38" s="104"/>
      <c r="E38" s="104"/>
    </row>
    <row r="39" spans="2:24">
      <c r="B39" s="104"/>
      <c r="C39" s="104"/>
      <c r="D39" s="104"/>
      <c r="E39" s="104"/>
      <c r="V39" s="112" t="s">
        <v>94</v>
      </c>
      <c r="W39" s="112"/>
      <c r="X39" s="112"/>
    </row>
    <row r="40" spans="2:24" ht="15" customHeight="1">
      <c r="B40" s="104"/>
      <c r="C40" s="104"/>
      <c r="D40" s="104"/>
      <c r="E40" s="104"/>
      <c r="V40" s="112"/>
      <c r="W40" s="112"/>
      <c r="X40" s="112"/>
    </row>
    <row r="41" spans="2:24" ht="15" customHeight="1">
      <c r="B41" s="104" t="s">
        <v>93</v>
      </c>
      <c r="C41" s="104"/>
      <c r="D41" s="104"/>
      <c r="E41" s="104"/>
      <c r="V41" s="112"/>
      <c r="W41" s="112"/>
      <c r="X41" s="112"/>
    </row>
    <row r="42" spans="2:24">
      <c r="B42" s="104"/>
      <c r="C42" s="104"/>
      <c r="D42" s="104"/>
      <c r="E42" s="104"/>
      <c r="V42" s="112"/>
      <c r="W42" s="112"/>
      <c r="X42" s="112"/>
    </row>
    <row r="43" spans="2:24">
      <c r="B43" s="104"/>
      <c r="C43" s="104"/>
      <c r="D43" s="104"/>
      <c r="E43" s="104"/>
      <c r="V43" s="112"/>
      <c r="W43" s="112"/>
      <c r="X43" s="112"/>
    </row>
    <row r="44" spans="2:24">
      <c r="B44" s="104"/>
      <c r="C44" s="104"/>
      <c r="D44" s="104"/>
      <c r="E44" s="104"/>
    </row>
    <row r="45" spans="2:24" ht="15" customHeight="1">
      <c r="B45" s="104" t="s">
        <v>128</v>
      </c>
      <c r="C45" s="104"/>
      <c r="D45" s="104"/>
      <c r="E45" s="104"/>
      <c r="V45" s="104" t="s">
        <v>95</v>
      </c>
      <c r="W45" s="105"/>
      <c r="X45" s="105"/>
    </row>
    <row r="46" spans="2:24">
      <c r="B46" s="104"/>
      <c r="C46" s="104"/>
      <c r="D46" s="104"/>
      <c r="E46" s="104"/>
      <c r="V46" s="105"/>
      <c r="W46" s="105"/>
      <c r="X46" s="105"/>
    </row>
    <row r="47" spans="2:24">
      <c r="B47" s="104"/>
      <c r="C47" s="104"/>
      <c r="D47" s="104"/>
      <c r="E47" s="104"/>
      <c r="V47" s="105"/>
      <c r="W47" s="105"/>
      <c r="X47" s="105"/>
    </row>
    <row r="48" spans="2:24">
      <c r="B48" s="104"/>
      <c r="C48" s="104"/>
      <c r="D48" s="104"/>
      <c r="E48" s="104"/>
      <c r="V48" s="105"/>
      <c r="W48" s="105"/>
      <c r="X48" s="105"/>
    </row>
    <row r="49" spans="2:26">
      <c r="V49" s="105"/>
      <c r="W49" s="105"/>
      <c r="X49" s="105"/>
    </row>
    <row r="50" spans="2:26" ht="15" customHeight="1"/>
    <row r="51" spans="2:26">
      <c r="B51" s="112" t="s">
        <v>129</v>
      </c>
      <c r="C51" s="112"/>
      <c r="D51" s="112"/>
      <c r="E51" s="112"/>
    </row>
    <row r="52" spans="2:26">
      <c r="B52" s="112"/>
      <c r="C52" s="112"/>
      <c r="D52" s="112"/>
      <c r="E52" s="112"/>
    </row>
    <row r="53" spans="2:26">
      <c r="B53" s="112"/>
      <c r="C53" s="112"/>
      <c r="D53" s="112"/>
      <c r="E53" s="112"/>
    </row>
    <row r="54" spans="2:26">
      <c r="B54" s="112"/>
      <c r="C54" s="112"/>
      <c r="D54" s="112"/>
      <c r="E54" s="112"/>
    </row>
    <row r="55" spans="2:26">
      <c r="B55" s="112"/>
      <c r="C55" s="112"/>
      <c r="D55" s="112"/>
      <c r="E55" s="112"/>
    </row>
    <row r="56" spans="2:26">
      <c r="B56" s="112"/>
      <c r="C56" s="112"/>
      <c r="D56" s="112"/>
      <c r="E56" s="112"/>
    </row>
    <row r="57" spans="2:26">
      <c r="B57" s="112"/>
      <c r="C57" s="112"/>
      <c r="D57" s="112"/>
      <c r="E57" s="112"/>
    </row>
    <row r="58" spans="2:26">
      <c r="B58" s="113" t="s">
        <v>100</v>
      </c>
      <c r="C58" s="113"/>
      <c r="D58" s="113"/>
      <c r="E58" s="113"/>
      <c r="F58" s="113"/>
      <c r="G58" s="113"/>
      <c r="H58" s="113"/>
      <c r="I58" s="113"/>
      <c r="J58" s="113"/>
    </row>
    <row r="59" spans="2:26">
      <c r="B59" s="113"/>
      <c r="C59" s="113"/>
      <c r="D59" s="113"/>
      <c r="E59" s="113"/>
      <c r="F59" s="113"/>
      <c r="G59" s="113"/>
      <c r="H59" s="113"/>
      <c r="I59" s="113"/>
      <c r="J59" s="113"/>
    </row>
    <row r="60" spans="2:26">
      <c r="B60" s="113"/>
      <c r="C60" s="113"/>
      <c r="D60" s="113"/>
      <c r="E60" s="113"/>
      <c r="F60" s="113"/>
      <c r="G60" s="113"/>
      <c r="H60" s="113"/>
      <c r="I60" s="113"/>
      <c r="J60" s="113"/>
    </row>
    <row r="63" spans="2:26">
      <c r="B63" s="112" t="s">
        <v>94</v>
      </c>
      <c r="C63" s="112"/>
      <c r="D63" s="112"/>
    </row>
    <row r="64" spans="2:26">
      <c r="B64" s="112"/>
      <c r="C64" s="112"/>
      <c r="D64" s="112"/>
      <c r="X64" s="104" t="s">
        <v>96</v>
      </c>
      <c r="Y64" s="105"/>
      <c r="Z64" s="105"/>
    </row>
    <row r="65" spans="2:26">
      <c r="B65" s="112"/>
      <c r="C65" s="112"/>
      <c r="D65" s="112"/>
      <c r="X65" s="105"/>
      <c r="Y65" s="105"/>
      <c r="Z65" s="105"/>
    </row>
    <row r="66" spans="2:26">
      <c r="B66" s="112"/>
      <c r="C66" s="112"/>
      <c r="D66" s="112"/>
      <c r="X66" s="105"/>
      <c r="Y66" s="105"/>
      <c r="Z66" s="105"/>
    </row>
    <row r="67" spans="2:26" ht="15" customHeight="1">
      <c r="B67" s="112"/>
      <c r="C67" s="112"/>
      <c r="D67" s="112"/>
      <c r="X67" s="105"/>
      <c r="Y67" s="105"/>
      <c r="Z67" s="105"/>
    </row>
    <row r="68" spans="2:26">
      <c r="X68" s="105"/>
      <c r="Y68" s="105"/>
      <c r="Z68" s="105"/>
    </row>
    <row r="69" spans="2:26">
      <c r="X69" s="104" t="s">
        <v>130</v>
      </c>
      <c r="Y69" s="104"/>
      <c r="Z69" s="104"/>
    </row>
    <row r="70" spans="2:26">
      <c r="X70" s="104"/>
      <c r="Y70" s="104"/>
      <c r="Z70" s="104"/>
    </row>
    <row r="71" spans="2:26">
      <c r="X71" s="104"/>
      <c r="Y71" s="104"/>
      <c r="Z71" s="104"/>
    </row>
    <row r="72" spans="2:26">
      <c r="X72" s="104"/>
      <c r="Y72" s="104"/>
      <c r="Z72" s="104"/>
    </row>
    <row r="73" spans="2:26">
      <c r="X73" s="104"/>
      <c r="Y73" s="104"/>
      <c r="Z73" s="104"/>
    </row>
    <row r="74" spans="2:26">
      <c r="X74" s="104"/>
      <c r="Y74" s="104"/>
      <c r="Z74" s="104"/>
    </row>
    <row r="75" spans="2:26">
      <c r="X75" s="104"/>
      <c r="Y75" s="104"/>
      <c r="Z75" s="104"/>
    </row>
    <row r="76" spans="2:26">
      <c r="X76" s="104"/>
      <c r="Y76" s="104"/>
      <c r="Z76" s="104"/>
    </row>
    <row r="77" spans="2:26">
      <c r="X77" s="104"/>
      <c r="Y77" s="104"/>
      <c r="Z77" s="104"/>
    </row>
    <row r="78" spans="2:26">
      <c r="X78" s="104"/>
      <c r="Y78" s="104"/>
      <c r="Z78" s="104"/>
    </row>
    <row r="79" spans="2:26">
      <c r="X79" s="104"/>
      <c r="Y79" s="104"/>
      <c r="Z79" s="104"/>
    </row>
    <row r="80" spans="2:26">
      <c r="X80" s="104"/>
      <c r="Y80" s="104"/>
      <c r="Z80" s="104"/>
    </row>
    <row r="83" spans="2:24">
      <c r="B83" s="113" t="s">
        <v>97</v>
      </c>
      <c r="C83" s="113"/>
      <c r="D83" s="113"/>
      <c r="E83" s="113"/>
      <c r="F83" s="113"/>
      <c r="G83" s="113"/>
      <c r="H83" s="113"/>
      <c r="I83" s="113"/>
      <c r="J83" s="113"/>
    </row>
    <row r="84" spans="2:24">
      <c r="B84" s="113"/>
      <c r="C84" s="113"/>
      <c r="D84" s="113"/>
      <c r="E84" s="113"/>
      <c r="F84" s="113"/>
      <c r="G84" s="113"/>
      <c r="H84" s="113"/>
      <c r="I84" s="113"/>
      <c r="J84" s="113"/>
    </row>
    <row r="85" spans="2:24">
      <c r="B85" s="113"/>
      <c r="C85" s="113"/>
      <c r="D85" s="113"/>
      <c r="E85" s="113"/>
      <c r="F85" s="113"/>
      <c r="G85" s="113"/>
      <c r="H85" s="113"/>
      <c r="I85" s="113"/>
      <c r="J85" s="113"/>
    </row>
    <row r="91" spans="2:24">
      <c r="V91" s="104" t="s">
        <v>101</v>
      </c>
      <c r="W91" s="104"/>
      <c r="X91" s="104"/>
    </row>
    <row r="92" spans="2:24">
      <c r="V92" s="104"/>
      <c r="W92" s="104"/>
      <c r="X92" s="104"/>
    </row>
    <row r="93" spans="2:24">
      <c r="V93" s="104"/>
      <c r="W93" s="104"/>
      <c r="X93" s="104"/>
    </row>
    <row r="94" spans="2:24">
      <c r="V94" s="104"/>
      <c r="W94" s="104"/>
      <c r="X94" s="104"/>
    </row>
    <row r="95" spans="2:24">
      <c r="V95" s="104"/>
      <c r="W95" s="104"/>
      <c r="X95" s="104"/>
    </row>
    <row r="97" spans="22:24">
      <c r="V97" s="104" t="s">
        <v>102</v>
      </c>
      <c r="W97" s="104"/>
      <c r="X97" s="104"/>
    </row>
    <row r="98" spans="22:24">
      <c r="V98" s="104"/>
      <c r="W98" s="104"/>
      <c r="X98" s="104"/>
    </row>
    <row r="99" spans="22:24">
      <c r="V99" s="104"/>
      <c r="W99" s="104"/>
      <c r="X99" s="104"/>
    </row>
    <row r="100" spans="22:24">
      <c r="V100" s="104"/>
      <c r="W100" s="104"/>
      <c r="X100" s="104"/>
    </row>
    <row r="102" spans="22:24">
      <c r="V102" s="104" t="s">
        <v>127</v>
      </c>
      <c r="W102" s="104"/>
      <c r="X102" s="104"/>
    </row>
    <row r="103" spans="22:24">
      <c r="V103" s="104"/>
      <c r="W103" s="104"/>
      <c r="X103" s="104"/>
    </row>
    <row r="104" spans="22:24">
      <c r="V104" s="104"/>
      <c r="W104" s="104"/>
      <c r="X104" s="104"/>
    </row>
    <row r="105" spans="22:24">
      <c r="V105" s="104"/>
      <c r="W105" s="104"/>
      <c r="X105" s="104"/>
    </row>
    <row r="106" spans="22:24" ht="15" customHeight="1">
      <c r="V106" s="110" t="s">
        <v>131</v>
      </c>
      <c r="W106" s="110"/>
      <c r="X106" s="110"/>
    </row>
    <row r="107" spans="22:24">
      <c r="V107" s="110"/>
      <c r="W107" s="110"/>
      <c r="X107" s="110"/>
    </row>
    <row r="108" spans="22:24">
      <c r="V108" s="110"/>
      <c r="W108" s="110"/>
      <c r="X108" s="110"/>
    </row>
    <row r="115" spans="2:2">
      <c r="B115" s="74"/>
    </row>
  </sheetData>
  <sheetProtection selectLockedCells="1" selectUnlockedCells="1"/>
  <mergeCells count="25">
    <mergeCell ref="V102:X105"/>
    <mergeCell ref="V106:X108"/>
    <mergeCell ref="B10:Y10"/>
    <mergeCell ref="B63:D67"/>
    <mergeCell ref="X69:Z80"/>
    <mergeCell ref="B83:J85"/>
    <mergeCell ref="B29:O31"/>
    <mergeCell ref="B58:J60"/>
    <mergeCell ref="V39:X43"/>
    <mergeCell ref="V45:X49"/>
    <mergeCell ref="X64:Z68"/>
    <mergeCell ref="B37:E40"/>
    <mergeCell ref="B45:E48"/>
    <mergeCell ref="B51:E57"/>
    <mergeCell ref="B41:E44"/>
    <mergeCell ref="B33:E35"/>
    <mergeCell ref="V97:X100"/>
    <mergeCell ref="B16:Y21"/>
    <mergeCell ref="B23:Y23"/>
    <mergeCell ref="B25:Y27"/>
    <mergeCell ref="B11:Y11"/>
    <mergeCell ref="B12:Y12"/>
    <mergeCell ref="B13:Y13"/>
    <mergeCell ref="B14:Y14"/>
    <mergeCell ref="V91:X95"/>
  </mergeCells>
  <hyperlinks>
    <hyperlink ref="B23:Y23" r:id="rId1" display="Click here for data entry tutorial" xr:uid="{00000000-0004-0000-0000-000000000000}"/>
  </hyperlinks>
  <pageMargins left="0.7" right="0.7" top="0.75" bottom="0.75" header="0.3" footer="0.3"/>
  <pageSetup orientation="portrait" horizontalDpi="0"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47" priority="5" operator="containsText" text="Cycle Incomplete">
      <formula>NOT(ISERROR(SEARCH("Cycle Incomplete",AE214)))</formula>
    </cfRule>
    <cfRule type="containsText" dxfId="346" priority="6" operator="containsText" text="No">
      <formula>NOT(ISERROR(SEARCH("No",AE214)))</formula>
    </cfRule>
  </conditionalFormatting>
  <conditionalFormatting sqref="AE214:AE268">
    <cfRule type="containsText" dxfId="345" priority="4" operator="containsText" text="Cycle Complete">
      <formula>NOT(ISERROR(SEARCH("Cycle Complete",AE214)))</formula>
    </cfRule>
  </conditionalFormatting>
  <conditionalFormatting sqref="AE4:AE213">
    <cfRule type="containsText" dxfId="344" priority="2" operator="containsText" text="Cycle Incomplete">
      <formula>NOT(ISERROR(SEARCH("Cycle Incomplete",AE4)))</formula>
    </cfRule>
    <cfRule type="containsText" dxfId="343" priority="3" operator="containsText" text="No">
      <formula>NOT(ISERROR(SEARCH("No",AE4)))</formula>
    </cfRule>
  </conditionalFormatting>
  <conditionalFormatting sqref="AE4:AE213">
    <cfRule type="containsText" dxfId="342" priority="1" operator="containsText" text="Cycle Complete">
      <formula>NOT(ISERROR(SEARCH("Cycle Complete",AE4)))</formula>
    </cfRule>
  </conditionalFormatting>
  <dataValidations count="3">
    <dataValidation type="whole" allowBlank="1" showInputMessage="1" showErrorMessage="1" sqref="C269:M1048576 Q269:AA1048576" xr:uid="{00000000-0002-0000-09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9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900-000002000000}">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900-000004000000}">
          <x14:formula1>
            <xm:f>Lists!$A$2:$A$51</xm:f>
          </x14:formula1>
          <xm:sqref>A269:A1048576</xm:sqref>
        </x14:dataValidation>
        <x14:dataValidation type="list" allowBlank="1" showInputMessage="1" showErrorMessage="1" xr:uid="{00000000-0002-0000-0900-000005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900-000006000000}">
          <x14:formula1>
            <xm:f>Lists!$C$2:$C$12</xm:f>
          </x14:formula1>
          <xm:sqref>AF4:AF1048576</xm:sqref>
        </x14:dataValidation>
        <x14:dataValidation type="list" allowBlank="1" showInputMessage="1" showErrorMessage="1" xr:uid="{00000000-0002-0000-0900-000007000000}">
          <x14:formula1>
            <xm:f>Lists!$E$2:$E$3</xm:f>
          </x14:formula1>
          <xm:sqref>C4:M268 Q4:AA268</xm:sqref>
        </x14:dataValidation>
        <x14:dataValidation type="list" allowBlank="1" showInputMessage="1" showErrorMessage="1" xr:uid="{00000000-0002-0000-09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41" priority="5" operator="containsText" text="Cycle Incomplete">
      <formula>NOT(ISERROR(SEARCH("Cycle Incomplete",AE214)))</formula>
    </cfRule>
    <cfRule type="containsText" dxfId="340" priority="6" operator="containsText" text="No">
      <formula>NOT(ISERROR(SEARCH("No",AE214)))</formula>
    </cfRule>
  </conditionalFormatting>
  <conditionalFormatting sqref="AE214:AE268">
    <cfRule type="containsText" dxfId="339" priority="4" operator="containsText" text="Cycle Complete">
      <formula>NOT(ISERROR(SEARCH("Cycle Complete",AE214)))</formula>
    </cfRule>
  </conditionalFormatting>
  <conditionalFormatting sqref="AE4:AE213">
    <cfRule type="containsText" dxfId="338" priority="2" operator="containsText" text="Cycle Incomplete">
      <formula>NOT(ISERROR(SEARCH("Cycle Incomplete",AE4)))</formula>
    </cfRule>
    <cfRule type="containsText" dxfId="337" priority="3" operator="containsText" text="No">
      <formula>NOT(ISERROR(SEARCH("No",AE4)))</formula>
    </cfRule>
  </conditionalFormatting>
  <conditionalFormatting sqref="AE4:AE213">
    <cfRule type="containsText" dxfId="336" priority="1" operator="containsText" text="Cycle Complete">
      <formula>NOT(ISERROR(SEARCH("Cycle Complete",AE4)))</formula>
    </cfRule>
  </conditionalFormatting>
  <dataValidations count="3">
    <dataValidation type="whole" allowBlank="1" showInputMessage="1" showErrorMessage="1" sqref="C269:M1048576 Q269:AA1048576" xr:uid="{00000000-0002-0000-0A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A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A00-000002000000}">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A00-000004000000}">
          <x14:formula1>
            <xm:f>Lists!$A$2:$A$51</xm:f>
          </x14:formula1>
          <xm:sqref>A269:A1048576</xm:sqref>
        </x14:dataValidation>
        <x14:dataValidation type="list" allowBlank="1" showInputMessage="1" showErrorMessage="1" xr:uid="{00000000-0002-0000-0A00-000005000000}">
          <x14:formula1>
            <xm:f>Lists!$C$2:$C$12</xm:f>
          </x14:formula1>
          <xm:sqref>AF4:AF1048576</xm:sqref>
        </x14:dataValidation>
        <x14:dataValidation type="list" allowBlank="1" showInputMessage="1" showErrorMessage="1" xr:uid="{00000000-0002-0000-0A00-000006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A00-000007000000}">
          <x14:formula1>
            <xm:f>Lists!$E$2:$E$3</xm:f>
          </x14:formula1>
          <xm:sqref>C4:M268 Q4:AA268</xm:sqref>
        </x14:dataValidation>
        <x14:dataValidation type="list" allowBlank="1" showInputMessage="1" showErrorMessage="1" xr:uid="{00000000-0002-0000-0A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35" priority="5" operator="containsText" text="Cycle Incomplete">
      <formula>NOT(ISERROR(SEARCH("Cycle Incomplete",AE214)))</formula>
    </cfRule>
    <cfRule type="containsText" dxfId="334" priority="6" operator="containsText" text="No">
      <formula>NOT(ISERROR(SEARCH("No",AE214)))</formula>
    </cfRule>
  </conditionalFormatting>
  <conditionalFormatting sqref="AE214:AE268">
    <cfRule type="containsText" dxfId="333" priority="4" operator="containsText" text="Cycle Complete">
      <formula>NOT(ISERROR(SEARCH("Cycle Complete",AE214)))</formula>
    </cfRule>
  </conditionalFormatting>
  <conditionalFormatting sqref="AE4:AE213">
    <cfRule type="containsText" dxfId="332" priority="2" operator="containsText" text="Cycle Incomplete">
      <formula>NOT(ISERROR(SEARCH("Cycle Incomplete",AE4)))</formula>
    </cfRule>
    <cfRule type="containsText" dxfId="331" priority="3" operator="containsText" text="No">
      <formula>NOT(ISERROR(SEARCH("No",AE4)))</formula>
    </cfRule>
  </conditionalFormatting>
  <conditionalFormatting sqref="AE4:AE213">
    <cfRule type="containsText" dxfId="330" priority="1" operator="containsText" text="Cycle Complete">
      <formula>NOT(ISERROR(SEARCH("Cycle Complete",AE4)))</formula>
    </cfRule>
  </conditionalFormatting>
  <dataValidations count="3">
    <dataValidation type="whole" allowBlank="1" showInputMessage="1" showErrorMessage="1" sqref="C269:M1048576 Q269:AA1048576" xr:uid="{00000000-0002-0000-0B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B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B00-000002000000}">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3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B00-000004000000}">
          <x14:formula1>
            <xm:f>Lists!$C$2:$C$12</xm:f>
          </x14:formula1>
          <xm:sqref>AF4:AF1048576</xm:sqref>
        </x14:dataValidation>
        <x14:dataValidation type="list" allowBlank="1" showInputMessage="1" showErrorMessage="1" xr:uid="{00000000-0002-0000-0B00-000005000000}">
          <x14:formula1>
            <xm:f>Lists!$A$2:$A$51</xm:f>
          </x14:formula1>
          <xm:sqref>A269:A1048576</xm:sqref>
        </x14:dataValidation>
        <x14:dataValidation type="list" allowBlank="1" showInputMessage="1" showErrorMessage="1" xr:uid="{00000000-0002-0000-0B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B00-000007000000}">
          <x14:formula1>
            <xm:f>Lists!$E$2:$E$3</xm:f>
          </x14:formula1>
          <xm:sqref>C4:M268 Q4:AA268</xm:sqref>
        </x14:dataValidation>
        <x14:dataValidation type="list" allowBlank="1" showInputMessage="1" showErrorMessage="1" xr:uid="{00000000-0002-0000-0B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29" priority="5" operator="containsText" text="Cycle Incomplete">
      <formula>NOT(ISERROR(SEARCH("Cycle Incomplete",AE214)))</formula>
    </cfRule>
    <cfRule type="containsText" dxfId="328" priority="6" operator="containsText" text="No">
      <formula>NOT(ISERROR(SEARCH("No",AE214)))</formula>
    </cfRule>
  </conditionalFormatting>
  <conditionalFormatting sqref="AE214:AE268">
    <cfRule type="containsText" dxfId="327" priority="4" operator="containsText" text="Cycle Complete">
      <formula>NOT(ISERROR(SEARCH("Cycle Complete",AE214)))</formula>
    </cfRule>
  </conditionalFormatting>
  <conditionalFormatting sqref="AE4:AE213">
    <cfRule type="containsText" dxfId="326" priority="2" operator="containsText" text="Cycle Incomplete">
      <formula>NOT(ISERROR(SEARCH("Cycle Incomplete",AE4)))</formula>
    </cfRule>
    <cfRule type="containsText" dxfId="325" priority="3" operator="containsText" text="No">
      <formula>NOT(ISERROR(SEARCH("No",AE4)))</formula>
    </cfRule>
  </conditionalFormatting>
  <conditionalFormatting sqref="AE4:AE213">
    <cfRule type="containsText" dxfId="324" priority="1" operator="containsText" text="Cycle Complete">
      <formula>NOT(ISERROR(SEARCH("Cycle Complete",AE4)))</formula>
    </cfRule>
  </conditionalFormatting>
  <dataValidations count="3">
    <dataValidation type="whole" allowBlank="1" showInputMessage="1" showErrorMessage="1" sqref="C269:M1048576 Q269:AA1048576" xr:uid="{00000000-0002-0000-0C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C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C00-000002000000}">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3000000}">
          <x14:formula1>
            <xm:f>Lists!$C$2:$C$12</xm:f>
          </x14:formula1>
          <xm:sqref>AF4:AF1048576</xm:sqref>
        </x14:dataValidation>
        <x14:dataValidation type="list" allowBlank="1" showInputMessage="1" showErrorMessage="1" xr:uid="{00000000-0002-0000-0C00-000004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C00-000005000000}">
          <x14:formula1>
            <xm:f>Lists!$A$2:$A$51</xm:f>
          </x14:formula1>
          <xm:sqref>A269:A1048576</xm:sqref>
        </x14:dataValidation>
        <x14:dataValidation type="list" allowBlank="1" showInputMessage="1" showErrorMessage="1" xr:uid="{00000000-0002-0000-0C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C00-000007000000}">
          <x14:formula1>
            <xm:f>Lists!$E$2:$E$3</xm:f>
          </x14:formula1>
          <xm:sqref>C4:M268 Q4:AA268</xm:sqref>
        </x14:dataValidation>
        <x14:dataValidation type="list" allowBlank="1" showInputMessage="1" showErrorMessage="1" xr:uid="{00000000-0002-0000-0C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23" priority="5" operator="containsText" text="Cycle Incomplete">
      <formula>NOT(ISERROR(SEARCH("Cycle Incomplete",AE214)))</formula>
    </cfRule>
    <cfRule type="containsText" dxfId="322" priority="6" operator="containsText" text="No">
      <formula>NOT(ISERROR(SEARCH("No",AE214)))</formula>
    </cfRule>
  </conditionalFormatting>
  <conditionalFormatting sqref="AE214:AE268">
    <cfRule type="containsText" dxfId="321" priority="4" operator="containsText" text="Cycle Complete">
      <formula>NOT(ISERROR(SEARCH("Cycle Complete",AE214)))</formula>
    </cfRule>
  </conditionalFormatting>
  <conditionalFormatting sqref="AE4:AE213">
    <cfRule type="containsText" dxfId="320" priority="2" operator="containsText" text="Cycle Incomplete">
      <formula>NOT(ISERROR(SEARCH("Cycle Incomplete",AE4)))</formula>
    </cfRule>
    <cfRule type="containsText" dxfId="319" priority="3" operator="containsText" text="No">
      <formula>NOT(ISERROR(SEARCH("No",AE4)))</formula>
    </cfRule>
  </conditionalFormatting>
  <conditionalFormatting sqref="AE4:AE213">
    <cfRule type="containsText" dxfId="318" priority="1" operator="containsText" text="Cycle Complete">
      <formula>NOT(ISERROR(SEARCH("Cycle Complete",AE4)))</formula>
    </cfRule>
  </conditionalFormatting>
  <dataValidations count="3">
    <dataValidation type="whole" allowBlank="1" showInputMessage="1" showErrorMessage="1" sqref="C269:M1048576 Q269:AA1048576" xr:uid="{00000000-0002-0000-0D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D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D00-000002000000}">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D00-000004000000}">
          <x14:formula1>
            <xm:f>Lists!$A$2:$A$51</xm:f>
          </x14:formula1>
          <xm:sqref>A269:A1048576</xm:sqref>
        </x14:dataValidation>
        <x14:dataValidation type="list" allowBlank="1" showInputMessage="1" showErrorMessage="1" xr:uid="{00000000-0002-0000-0D00-000005000000}">
          <x14:formula1>
            <xm:f>Lists!$C$2:$C$12</xm:f>
          </x14:formula1>
          <xm:sqref>AF4:AF1048576</xm:sqref>
        </x14:dataValidation>
        <x14:dataValidation type="list" allowBlank="1" showInputMessage="1" showErrorMessage="1" xr:uid="{00000000-0002-0000-0D00-000006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D00-000007000000}">
          <x14:formula1>
            <xm:f>Lists!$E$2:$E$3</xm:f>
          </x14:formula1>
          <xm:sqref>C4:M268 Q4:AA268</xm:sqref>
        </x14:dataValidation>
        <x14:dataValidation type="list" allowBlank="1" showInputMessage="1" showErrorMessage="1" xr:uid="{00000000-0002-0000-0D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17" priority="5" operator="containsText" text="Cycle Incomplete">
      <formula>NOT(ISERROR(SEARCH("Cycle Incomplete",AE214)))</formula>
    </cfRule>
    <cfRule type="containsText" dxfId="316" priority="6" operator="containsText" text="No">
      <formula>NOT(ISERROR(SEARCH("No",AE214)))</formula>
    </cfRule>
  </conditionalFormatting>
  <conditionalFormatting sqref="AE214:AE268">
    <cfRule type="containsText" dxfId="315" priority="4" operator="containsText" text="Cycle Complete">
      <formula>NOT(ISERROR(SEARCH("Cycle Complete",AE214)))</formula>
    </cfRule>
  </conditionalFormatting>
  <conditionalFormatting sqref="AE4:AE213">
    <cfRule type="containsText" dxfId="314" priority="2" operator="containsText" text="Cycle Incomplete">
      <formula>NOT(ISERROR(SEARCH("Cycle Incomplete",AE4)))</formula>
    </cfRule>
    <cfRule type="containsText" dxfId="313" priority="3" operator="containsText" text="No">
      <formula>NOT(ISERROR(SEARCH("No",AE4)))</formula>
    </cfRule>
  </conditionalFormatting>
  <conditionalFormatting sqref="AE4:AE213">
    <cfRule type="containsText" dxfId="312" priority="1" operator="containsText" text="Cycle Complete">
      <formula>NOT(ISERROR(SEARCH("Cycle Complete",AE4)))</formula>
    </cfRule>
  </conditionalFormatting>
  <dataValidations count="3">
    <dataValidation type="whole" allowBlank="1" showInputMessage="1" showErrorMessage="1" sqref="C269:M1048576 Q269:AA1048576" xr:uid="{00000000-0002-0000-0E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E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E00-000002000000}">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E00-000004000000}">
          <x14:formula1>
            <xm:f>Lists!$A$2:$A$51</xm:f>
          </x14:formula1>
          <xm:sqref>A269:A1048576</xm:sqref>
        </x14:dataValidation>
        <x14:dataValidation type="list" allowBlank="1" showInputMessage="1" showErrorMessage="1" xr:uid="{00000000-0002-0000-0E00-000005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E00-000006000000}">
          <x14:formula1>
            <xm:f>Lists!$C$2:$C$12</xm:f>
          </x14:formula1>
          <xm:sqref>AF4:AF1048576</xm:sqref>
        </x14:dataValidation>
        <x14:dataValidation type="list" allowBlank="1" showInputMessage="1" showErrorMessage="1" xr:uid="{00000000-0002-0000-0E00-000007000000}">
          <x14:formula1>
            <xm:f>Lists!$E$2:$E$3</xm:f>
          </x14:formula1>
          <xm:sqref>C4:M268 Q4:AA268</xm:sqref>
        </x14:dataValidation>
        <x14:dataValidation type="list" allowBlank="1" showInputMessage="1" showErrorMessage="1" xr:uid="{00000000-0002-0000-0E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11" priority="5" operator="containsText" text="Cycle Incomplete">
      <formula>NOT(ISERROR(SEARCH("Cycle Incomplete",AE214)))</formula>
    </cfRule>
    <cfRule type="containsText" dxfId="310" priority="6" operator="containsText" text="No">
      <formula>NOT(ISERROR(SEARCH("No",AE214)))</formula>
    </cfRule>
  </conditionalFormatting>
  <conditionalFormatting sqref="AE214:AE268">
    <cfRule type="containsText" dxfId="309" priority="4" operator="containsText" text="Cycle Complete">
      <formula>NOT(ISERROR(SEARCH("Cycle Complete",AE214)))</formula>
    </cfRule>
  </conditionalFormatting>
  <conditionalFormatting sqref="AE4:AE213">
    <cfRule type="containsText" dxfId="308" priority="2" operator="containsText" text="Cycle Incomplete">
      <formula>NOT(ISERROR(SEARCH("Cycle Incomplete",AE4)))</formula>
    </cfRule>
    <cfRule type="containsText" dxfId="307" priority="3" operator="containsText" text="No">
      <formula>NOT(ISERROR(SEARCH("No",AE4)))</formula>
    </cfRule>
  </conditionalFormatting>
  <conditionalFormatting sqref="AE4:AE213">
    <cfRule type="containsText" dxfId="306" priority="1" operator="containsText" text="Cycle Complete">
      <formula>NOT(ISERROR(SEARCH("Cycle Complete",AE4)))</formula>
    </cfRule>
  </conditionalFormatting>
  <dataValidations count="3">
    <dataValidation type="whole" allowBlank="1" showInputMessage="1" showErrorMessage="1" sqref="C269:M1048576 Q269:AA1048576" xr:uid="{00000000-0002-0000-0F00-000000000000}">
      <formula1>0</formula1>
      <formula2>1</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F00-000001000000}">
      <formula1>0</formula1>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F00-000002000000}">
      <formula1>1</formula1>
      <formula2>1000</formula2>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F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F00-000004000000}">
          <x14:formula1>
            <xm:f>Lists!$A$2:$A$51</xm:f>
          </x14:formula1>
          <xm:sqref>A269:A1048576</xm:sqref>
        </x14:dataValidation>
        <x14:dataValidation type="list" allowBlank="1" showInputMessage="1" showErrorMessage="1" xr:uid="{00000000-0002-0000-0F00-000005000000}">
          <x14:formula1>
            <xm:f>Lists!$C$2:$C$12</xm:f>
          </x14:formula1>
          <xm:sqref>AF4:AF1048576</xm:sqref>
        </x14:dataValidation>
        <x14:dataValidation type="list" allowBlank="1" showInputMessage="1" showErrorMessage="1" xr:uid="{00000000-0002-0000-0F00-000006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F00-000007000000}">
          <x14:formula1>
            <xm:f>Lists!$E$2:$E$3</xm:f>
          </x14:formula1>
          <xm:sqref>C4:M268 Q4:AA268</xm:sqref>
        </x14:dataValidation>
        <x14:dataValidation type="list" allowBlank="1" showInputMessage="1" showErrorMessage="1" xr:uid="{00000000-0002-0000-0F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05" priority="5" operator="containsText" text="Cycle Incomplete">
      <formula>NOT(ISERROR(SEARCH("Cycle Incomplete",AE214)))</formula>
    </cfRule>
    <cfRule type="containsText" dxfId="304" priority="6" operator="containsText" text="No">
      <formula>NOT(ISERROR(SEARCH("No",AE214)))</formula>
    </cfRule>
  </conditionalFormatting>
  <conditionalFormatting sqref="AE214:AE268">
    <cfRule type="containsText" dxfId="303" priority="4" operator="containsText" text="Cycle Complete">
      <formula>NOT(ISERROR(SEARCH("Cycle Complete",AE214)))</formula>
    </cfRule>
  </conditionalFormatting>
  <conditionalFormatting sqref="AE4:AE213">
    <cfRule type="containsText" dxfId="302" priority="2" operator="containsText" text="Cycle Incomplete">
      <formula>NOT(ISERROR(SEARCH("Cycle Incomplete",AE4)))</formula>
    </cfRule>
    <cfRule type="containsText" dxfId="301" priority="3" operator="containsText" text="No">
      <formula>NOT(ISERROR(SEARCH("No",AE4)))</formula>
    </cfRule>
  </conditionalFormatting>
  <conditionalFormatting sqref="AE4:AE213">
    <cfRule type="containsText" dxfId="300" priority="1" operator="containsText" text="Cycle Complete">
      <formula>NOT(ISERROR(SEARCH("Cycle Complete",AE4)))</formula>
    </cfRule>
  </conditionalFormatting>
  <dataValidations count="3">
    <dataValidation type="whole" allowBlank="1" showInputMessage="1" showErrorMessage="1" sqref="C269:M1048576 Q269:AA1048576" xr:uid="{00000000-0002-0000-10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10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1000-000002000000}">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3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1000-000004000000}">
          <x14:formula1>
            <xm:f>Lists!$C$2:$C$12</xm:f>
          </x14:formula1>
          <xm:sqref>AF4:AF1048576</xm:sqref>
        </x14:dataValidation>
        <x14:dataValidation type="list" allowBlank="1" showInputMessage="1" showErrorMessage="1" xr:uid="{00000000-0002-0000-1000-000005000000}">
          <x14:formula1>
            <xm:f>Lists!$A$2:$A$51</xm:f>
          </x14:formula1>
          <xm:sqref>A269:A1048576</xm:sqref>
        </x14:dataValidation>
        <x14:dataValidation type="list" allowBlank="1" showInputMessage="1" showErrorMessage="1" xr:uid="{00000000-0002-0000-10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1000-000007000000}">
          <x14:formula1>
            <xm:f>Lists!$E$2:$E$3</xm:f>
          </x14:formula1>
          <xm:sqref>C4:M268 Q4:AA268</xm:sqref>
        </x14:dataValidation>
        <x14:dataValidation type="list" allowBlank="1" showInputMessage="1" showErrorMessage="1" xr:uid="{00000000-0002-0000-10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C1:P2"/>
    <mergeCell ref="Q1:AD2"/>
    <mergeCell ref="AE1:AE3"/>
    <mergeCell ref="AF1:AG2"/>
    <mergeCell ref="N4:N8"/>
    <mergeCell ref="O4:O8"/>
    <mergeCell ref="P4:P8"/>
    <mergeCell ref="AB4:AB8"/>
    <mergeCell ref="AC4:AC8"/>
    <mergeCell ref="AD4:AD8"/>
    <mergeCell ref="AF4:AF8"/>
    <mergeCell ref="AG4:AG5"/>
    <mergeCell ref="AG7:AG8"/>
    <mergeCell ref="A29:A32"/>
    <mergeCell ref="N29:N33"/>
    <mergeCell ref="O29:O33"/>
    <mergeCell ref="P29:P33"/>
    <mergeCell ref="N14:N18"/>
    <mergeCell ref="O14:O18"/>
    <mergeCell ref="P14:P18"/>
    <mergeCell ref="AB14:AB18"/>
    <mergeCell ref="A14:A17"/>
    <mergeCell ref="A24:A27"/>
    <mergeCell ref="N24:N28"/>
    <mergeCell ref="O24:O28"/>
    <mergeCell ref="P24:P28"/>
    <mergeCell ref="AB24:AB28"/>
    <mergeCell ref="A59:A62"/>
    <mergeCell ref="N59:N63"/>
    <mergeCell ref="O59:O63"/>
    <mergeCell ref="P59:P63"/>
    <mergeCell ref="AB59:AB63"/>
    <mergeCell ref="AC59:AC63"/>
    <mergeCell ref="AD59:AD63"/>
    <mergeCell ref="AF59:AF63"/>
    <mergeCell ref="AG59:AG60"/>
    <mergeCell ref="AG62:AG63"/>
    <mergeCell ref="O119:O123"/>
    <mergeCell ref="P119:P123"/>
    <mergeCell ref="AB119:AB123"/>
    <mergeCell ref="AC119:AC123"/>
    <mergeCell ref="AD119:AD123"/>
    <mergeCell ref="AF119:AF123"/>
    <mergeCell ref="AG119:AG120"/>
    <mergeCell ref="AG122:AG123"/>
    <mergeCell ref="A89:A92"/>
    <mergeCell ref="N89:N93"/>
    <mergeCell ref="O89:O93"/>
    <mergeCell ref="P89:P93"/>
    <mergeCell ref="AB89:AB93"/>
    <mergeCell ref="AC89:AC93"/>
    <mergeCell ref="AD89:AD93"/>
    <mergeCell ref="AF89:AF93"/>
    <mergeCell ref="AG89:AG90"/>
    <mergeCell ref="AG92:AG93"/>
    <mergeCell ref="O94:O98"/>
    <mergeCell ref="P94:P98"/>
    <mergeCell ref="AB94:AB98"/>
    <mergeCell ref="AC94:AC98"/>
    <mergeCell ref="AD94:AD98"/>
    <mergeCell ref="AF94:AF98"/>
    <mergeCell ref="AG9:AG10"/>
    <mergeCell ref="AG12:AG13"/>
    <mergeCell ref="A239:A242"/>
    <mergeCell ref="N239:N243"/>
    <mergeCell ref="O239:O243"/>
    <mergeCell ref="P239:P243"/>
    <mergeCell ref="AB239:AB243"/>
    <mergeCell ref="AC239:AC243"/>
    <mergeCell ref="AD239:AD243"/>
    <mergeCell ref="AF239:AF243"/>
    <mergeCell ref="AG239:AG240"/>
    <mergeCell ref="AG242:AG243"/>
    <mergeCell ref="A209:A212"/>
    <mergeCell ref="N209:N213"/>
    <mergeCell ref="O209:O213"/>
    <mergeCell ref="P209:P213"/>
    <mergeCell ref="AB209:AB213"/>
    <mergeCell ref="AC209:AC213"/>
    <mergeCell ref="AD209:AD213"/>
    <mergeCell ref="AF209:AF213"/>
    <mergeCell ref="AG209:AG210"/>
    <mergeCell ref="AG212:AG213"/>
    <mergeCell ref="A119:A122"/>
    <mergeCell ref="N119:N123"/>
    <mergeCell ref="A4:A8"/>
    <mergeCell ref="AF14:AF18"/>
    <mergeCell ref="AG14:AG15"/>
    <mergeCell ref="AG17:AG18"/>
    <mergeCell ref="A19:A22"/>
    <mergeCell ref="N19:N23"/>
    <mergeCell ref="O19:O23"/>
    <mergeCell ref="P19:P23"/>
    <mergeCell ref="AB19:AB23"/>
    <mergeCell ref="AC19:AC23"/>
    <mergeCell ref="AD19:AD23"/>
    <mergeCell ref="AF19:AF23"/>
    <mergeCell ref="AG19:AG20"/>
    <mergeCell ref="AG22:AG23"/>
    <mergeCell ref="AC14:AC18"/>
    <mergeCell ref="AD14:AD18"/>
    <mergeCell ref="A9:A12"/>
    <mergeCell ref="N9:N13"/>
    <mergeCell ref="O9:O13"/>
    <mergeCell ref="P9:P13"/>
    <mergeCell ref="AB9:AB13"/>
    <mergeCell ref="AC9:AC13"/>
    <mergeCell ref="AD9:AD13"/>
    <mergeCell ref="AF9:AF13"/>
    <mergeCell ref="AC24:AC28"/>
    <mergeCell ref="AD24:AD28"/>
    <mergeCell ref="AF24:AF28"/>
    <mergeCell ref="AG24:AG25"/>
    <mergeCell ref="AG27:AG28"/>
    <mergeCell ref="AB29:AB33"/>
    <mergeCell ref="AC29:AC33"/>
    <mergeCell ref="AD29:AD33"/>
    <mergeCell ref="AF29:AF33"/>
    <mergeCell ref="AG29:AG30"/>
    <mergeCell ref="AG32:AG33"/>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34:A37"/>
    <mergeCell ref="N34:N38"/>
    <mergeCell ref="O34:O38"/>
    <mergeCell ref="P34:P38"/>
    <mergeCell ref="AB34:AB38"/>
    <mergeCell ref="AC44:AC48"/>
    <mergeCell ref="AD44:AD48"/>
    <mergeCell ref="AF44:AF48"/>
    <mergeCell ref="AG44:AG45"/>
    <mergeCell ref="AG47:AG48"/>
    <mergeCell ref="A49:A52"/>
    <mergeCell ref="N49:N53"/>
    <mergeCell ref="O49:O53"/>
    <mergeCell ref="P49:P53"/>
    <mergeCell ref="AB49:AB53"/>
    <mergeCell ref="AC49:AC53"/>
    <mergeCell ref="AD49:AD53"/>
    <mergeCell ref="AF49:AF53"/>
    <mergeCell ref="AG49:AG50"/>
    <mergeCell ref="AG52:AG53"/>
    <mergeCell ref="A44:A47"/>
    <mergeCell ref="N44:N48"/>
    <mergeCell ref="O44:O48"/>
    <mergeCell ref="P44:P48"/>
    <mergeCell ref="AB44:AB48"/>
    <mergeCell ref="A54:A57"/>
    <mergeCell ref="N54:N58"/>
    <mergeCell ref="O54:O58"/>
    <mergeCell ref="P54:P58"/>
    <mergeCell ref="AB54:AB58"/>
    <mergeCell ref="AC54:AC58"/>
    <mergeCell ref="AD54:AD58"/>
    <mergeCell ref="AF54:AF58"/>
    <mergeCell ref="AG54:AG55"/>
    <mergeCell ref="AG57:AG5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64:A67"/>
    <mergeCell ref="N64:N68"/>
    <mergeCell ref="A74:A77"/>
    <mergeCell ref="N74:N78"/>
    <mergeCell ref="O74:O78"/>
    <mergeCell ref="P74:P78"/>
    <mergeCell ref="AB74:AB78"/>
    <mergeCell ref="AC74:AC78"/>
    <mergeCell ref="AD74:AD78"/>
    <mergeCell ref="AF74:AF78"/>
    <mergeCell ref="AG74:AG75"/>
    <mergeCell ref="AG77:AG78"/>
    <mergeCell ref="A79:A82"/>
    <mergeCell ref="N79:N83"/>
    <mergeCell ref="O79:O83"/>
    <mergeCell ref="P79:P83"/>
    <mergeCell ref="AB79:AB83"/>
    <mergeCell ref="AC79:AC83"/>
    <mergeCell ref="AD79:AD83"/>
    <mergeCell ref="AF79:AF83"/>
    <mergeCell ref="AG79:AG80"/>
    <mergeCell ref="AG82:AG83"/>
    <mergeCell ref="A84:A87"/>
    <mergeCell ref="N84:N88"/>
    <mergeCell ref="O84:O88"/>
    <mergeCell ref="P84:P88"/>
    <mergeCell ref="AB84:AB88"/>
    <mergeCell ref="AC84:AC88"/>
    <mergeCell ref="AD84:AD88"/>
    <mergeCell ref="AF84:AF88"/>
    <mergeCell ref="AG84:AG85"/>
    <mergeCell ref="AG87:AG88"/>
    <mergeCell ref="AG94:AG95"/>
    <mergeCell ref="AG97:AG98"/>
    <mergeCell ref="A99:A102"/>
    <mergeCell ref="N99:N103"/>
    <mergeCell ref="O99:O103"/>
    <mergeCell ref="P99:P103"/>
    <mergeCell ref="AB99:AB103"/>
    <mergeCell ref="AC99:AC103"/>
    <mergeCell ref="AD99:AD103"/>
    <mergeCell ref="AF99:AF103"/>
    <mergeCell ref="AG99:AG100"/>
    <mergeCell ref="AG102:AG103"/>
    <mergeCell ref="A94:A97"/>
    <mergeCell ref="N94:N98"/>
    <mergeCell ref="A104:A107"/>
    <mergeCell ref="N104:N108"/>
    <mergeCell ref="O104:O108"/>
    <mergeCell ref="P104:P108"/>
    <mergeCell ref="AB104:AB108"/>
    <mergeCell ref="AC104:AC108"/>
    <mergeCell ref="AD104:AD108"/>
    <mergeCell ref="AF104:AF108"/>
    <mergeCell ref="AG104:AG105"/>
    <mergeCell ref="AG107:AG108"/>
    <mergeCell ref="A109:A112"/>
    <mergeCell ref="N109:N113"/>
    <mergeCell ref="O109:O113"/>
    <mergeCell ref="P109:P113"/>
    <mergeCell ref="AB109:AB113"/>
    <mergeCell ref="AC109:AC113"/>
    <mergeCell ref="AD109:AD113"/>
    <mergeCell ref="AF109:AF113"/>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O124:O128"/>
    <mergeCell ref="P124:P128"/>
    <mergeCell ref="AB124:AB128"/>
    <mergeCell ref="AC124:AC128"/>
    <mergeCell ref="AD124:AD128"/>
    <mergeCell ref="AF124:AF128"/>
    <mergeCell ref="AG124:AG125"/>
    <mergeCell ref="AG127:AG128"/>
    <mergeCell ref="A129:A132"/>
    <mergeCell ref="N129:N133"/>
    <mergeCell ref="O129:O133"/>
    <mergeCell ref="P129:P133"/>
    <mergeCell ref="AB129:AB133"/>
    <mergeCell ref="AC129:AC133"/>
    <mergeCell ref="AD129:AD133"/>
    <mergeCell ref="AF129:AF133"/>
    <mergeCell ref="AG129:AG130"/>
    <mergeCell ref="AG132:AG133"/>
    <mergeCell ref="A124:A127"/>
    <mergeCell ref="N124:N128"/>
    <mergeCell ref="A134:A137"/>
    <mergeCell ref="N134:N138"/>
    <mergeCell ref="O134:O138"/>
    <mergeCell ref="P134:P138"/>
    <mergeCell ref="AB134:AB138"/>
    <mergeCell ref="AC134:AC138"/>
    <mergeCell ref="AD134:AD138"/>
    <mergeCell ref="AF134:AF138"/>
    <mergeCell ref="AG134:AG135"/>
    <mergeCell ref="AG137:AG138"/>
    <mergeCell ref="A139:A142"/>
    <mergeCell ref="N139:N143"/>
    <mergeCell ref="O139:O143"/>
    <mergeCell ref="P139:P143"/>
    <mergeCell ref="AB139:AB143"/>
    <mergeCell ref="AC139:AC143"/>
    <mergeCell ref="AD139:AD143"/>
    <mergeCell ref="AF139:AF143"/>
    <mergeCell ref="AG139:AG140"/>
    <mergeCell ref="AG142:AG143"/>
    <mergeCell ref="A144:A147"/>
    <mergeCell ref="N144:N148"/>
    <mergeCell ref="O144:O148"/>
    <mergeCell ref="P144:P148"/>
    <mergeCell ref="AB144:AB148"/>
    <mergeCell ref="AC144:AC148"/>
    <mergeCell ref="AD144:AD148"/>
    <mergeCell ref="AF144:AF148"/>
    <mergeCell ref="AG144:AG145"/>
    <mergeCell ref="AG147:AG148"/>
    <mergeCell ref="AG152:AG153"/>
    <mergeCell ref="A154:A157"/>
    <mergeCell ref="N154:N158"/>
    <mergeCell ref="O154:O158"/>
    <mergeCell ref="P154:P158"/>
    <mergeCell ref="AB154:AB158"/>
    <mergeCell ref="AC154:AC158"/>
    <mergeCell ref="AD154:AD158"/>
    <mergeCell ref="AF154:AF158"/>
    <mergeCell ref="AG154:AG155"/>
    <mergeCell ref="AG157:AG158"/>
    <mergeCell ref="A149:A152"/>
    <mergeCell ref="N149:N153"/>
    <mergeCell ref="O149:O153"/>
    <mergeCell ref="P149:P153"/>
    <mergeCell ref="AB149:AB153"/>
    <mergeCell ref="AC149:AC153"/>
    <mergeCell ref="AD149:AD153"/>
    <mergeCell ref="AF149:AF153"/>
    <mergeCell ref="AG149:AG150"/>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A159:A162"/>
    <mergeCell ref="N159:N163"/>
    <mergeCell ref="O159:O163"/>
    <mergeCell ref="A169:A172"/>
    <mergeCell ref="N169:N173"/>
    <mergeCell ref="O169:O173"/>
    <mergeCell ref="P169:P173"/>
    <mergeCell ref="AB169:AB173"/>
    <mergeCell ref="AC169:AC173"/>
    <mergeCell ref="AD169:AD173"/>
    <mergeCell ref="AF169:AF173"/>
    <mergeCell ref="AG169:AG170"/>
    <mergeCell ref="AG172:AG173"/>
    <mergeCell ref="A174:A177"/>
    <mergeCell ref="N174:N178"/>
    <mergeCell ref="O174:O178"/>
    <mergeCell ref="P174:P178"/>
    <mergeCell ref="AB174:AB178"/>
    <mergeCell ref="AC174:AC178"/>
    <mergeCell ref="AD174:AD178"/>
    <mergeCell ref="AF174:AF178"/>
    <mergeCell ref="AG174:AG175"/>
    <mergeCell ref="AG177:AG178"/>
    <mergeCell ref="AG179:AG180"/>
    <mergeCell ref="AG182:AG183"/>
    <mergeCell ref="A184:A187"/>
    <mergeCell ref="N184:N188"/>
    <mergeCell ref="O184:O188"/>
    <mergeCell ref="P184:P188"/>
    <mergeCell ref="AB184:AB188"/>
    <mergeCell ref="AC184:AC188"/>
    <mergeCell ref="AD184:AD188"/>
    <mergeCell ref="AF184:AF188"/>
    <mergeCell ref="AG184:AG185"/>
    <mergeCell ref="AG187:AG188"/>
    <mergeCell ref="A179:A182"/>
    <mergeCell ref="N179:N183"/>
    <mergeCell ref="O179:O183"/>
    <mergeCell ref="P179:P183"/>
    <mergeCell ref="AB179:AB183"/>
    <mergeCell ref="AC179:AC183"/>
    <mergeCell ref="AD179:AD183"/>
    <mergeCell ref="AF179:AF18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189:A192"/>
    <mergeCell ref="N189:N193"/>
    <mergeCell ref="O189:O193"/>
    <mergeCell ref="P189:P193"/>
    <mergeCell ref="A199:A202"/>
    <mergeCell ref="N199:N203"/>
    <mergeCell ref="O199:O203"/>
    <mergeCell ref="P199:P203"/>
    <mergeCell ref="AB199:AB203"/>
    <mergeCell ref="AC199:AC203"/>
    <mergeCell ref="AD199:AD203"/>
    <mergeCell ref="AF199:AF203"/>
    <mergeCell ref="AG199:AG200"/>
    <mergeCell ref="AG202:AG203"/>
    <mergeCell ref="A204:A207"/>
    <mergeCell ref="N204:N208"/>
    <mergeCell ref="O204:O208"/>
    <mergeCell ref="P204:P208"/>
    <mergeCell ref="AB204:AB208"/>
    <mergeCell ref="AC204:AC208"/>
    <mergeCell ref="AD204:AD208"/>
    <mergeCell ref="AF204:AF208"/>
    <mergeCell ref="AG204:AG205"/>
    <mergeCell ref="AG207:AG208"/>
    <mergeCell ref="O214:O218"/>
    <mergeCell ref="P214:P218"/>
    <mergeCell ref="AB214:AB218"/>
    <mergeCell ref="AC214:AC218"/>
    <mergeCell ref="AD214:AD21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A214:A217"/>
    <mergeCell ref="N214:N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O244:O248"/>
    <mergeCell ref="P244:P248"/>
    <mergeCell ref="AB244:AB248"/>
    <mergeCell ref="AC244:AC248"/>
    <mergeCell ref="AD244:AD248"/>
    <mergeCell ref="AF244:AF248"/>
    <mergeCell ref="AG244:AG245"/>
    <mergeCell ref="AG247:AG248"/>
    <mergeCell ref="A249:A252"/>
    <mergeCell ref="N249:N253"/>
    <mergeCell ref="O249:O253"/>
    <mergeCell ref="P249:P253"/>
    <mergeCell ref="AB249:AB253"/>
    <mergeCell ref="AC249:AC253"/>
    <mergeCell ref="AD249:AD253"/>
    <mergeCell ref="AF249:AF253"/>
    <mergeCell ref="AG249:AG250"/>
    <mergeCell ref="AG252:AG253"/>
    <mergeCell ref="A244:A247"/>
    <mergeCell ref="N244:N248"/>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299" priority="5" operator="containsText" text="Cycle Incomplete">
      <formula>NOT(ISERROR(SEARCH("Cycle Incomplete",AE214)))</formula>
    </cfRule>
    <cfRule type="containsText" dxfId="298" priority="6" operator="containsText" text="No">
      <formula>NOT(ISERROR(SEARCH("No",AE214)))</formula>
    </cfRule>
  </conditionalFormatting>
  <conditionalFormatting sqref="AE214:AE268">
    <cfRule type="containsText" dxfId="297" priority="4" operator="containsText" text="Cycle Complete">
      <formula>NOT(ISERROR(SEARCH("Cycle Complete",AE214)))</formula>
    </cfRule>
  </conditionalFormatting>
  <conditionalFormatting sqref="AE4:AE213">
    <cfRule type="containsText" dxfId="296" priority="2" operator="containsText" text="Cycle Incomplete">
      <formula>NOT(ISERROR(SEARCH("Cycle Incomplete",AE4)))</formula>
    </cfRule>
    <cfRule type="containsText" dxfId="295" priority="3" operator="containsText" text="No">
      <formula>NOT(ISERROR(SEARCH("No",AE4)))</formula>
    </cfRule>
  </conditionalFormatting>
  <conditionalFormatting sqref="AE4:AE213">
    <cfRule type="containsText" dxfId="294" priority="1" operator="containsText" text="Cycle Complete">
      <formula>NOT(ISERROR(SEARCH("Cycle Complete",AE4)))</formula>
    </cfRule>
  </conditionalFormatting>
  <dataValidations count="3">
    <dataValidation type="whole" allowBlank="1" showInputMessage="1" showErrorMessage="1" sqref="C269:M1048576 Q269:AA1048576" xr:uid="{00000000-0002-0000-11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11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1100-000002000000}">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3000000}">
          <x14:formula1>
            <xm:f>Lists!$C$2:$C$12</xm:f>
          </x14:formula1>
          <xm:sqref>AF4:AF1048576</xm:sqref>
        </x14:dataValidation>
        <x14:dataValidation type="list" allowBlank="1" showInputMessage="1" showErrorMessage="1" xr:uid="{00000000-0002-0000-1100-000004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1100-000005000000}">
          <x14:formula1>
            <xm:f>Lists!$A$2:$A$51</xm:f>
          </x14:formula1>
          <xm:sqref>A269:A1048576</xm:sqref>
        </x14:dataValidation>
        <x14:dataValidation type="list" allowBlank="1" showInputMessage="1" showErrorMessage="1" xr:uid="{00000000-0002-0000-11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1100-000007000000}">
          <x14:formula1>
            <xm:f>Lists!$E$2:$E$3</xm:f>
          </x14:formula1>
          <xm:sqref>C4:M268 Q4:AA268</xm:sqref>
        </x14:dataValidation>
        <x14:dataValidation type="list" allowBlank="1" showInputMessage="1" showErrorMessage="1" xr:uid="{00000000-0002-0000-11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293" priority="5" operator="containsText" text="Cycle Incomplete">
      <formula>NOT(ISERROR(SEARCH("Cycle Incomplete",AE214)))</formula>
    </cfRule>
    <cfRule type="containsText" dxfId="292" priority="6" operator="containsText" text="No">
      <formula>NOT(ISERROR(SEARCH("No",AE214)))</formula>
    </cfRule>
  </conditionalFormatting>
  <conditionalFormatting sqref="AE214:AE268">
    <cfRule type="containsText" dxfId="291" priority="4" operator="containsText" text="Cycle Complete">
      <formula>NOT(ISERROR(SEARCH("Cycle Complete",AE214)))</formula>
    </cfRule>
  </conditionalFormatting>
  <conditionalFormatting sqref="AE4:AE213">
    <cfRule type="containsText" dxfId="290" priority="2" operator="containsText" text="Cycle Incomplete">
      <formula>NOT(ISERROR(SEARCH("Cycle Incomplete",AE4)))</formula>
    </cfRule>
    <cfRule type="containsText" dxfId="289" priority="3" operator="containsText" text="No">
      <formula>NOT(ISERROR(SEARCH("No",AE4)))</formula>
    </cfRule>
  </conditionalFormatting>
  <conditionalFormatting sqref="AE4:AE213">
    <cfRule type="containsText" dxfId="288" priority="1" operator="containsText" text="Cycle Complete">
      <formula>NOT(ISERROR(SEARCH("Cycle Complete",AE4)))</formula>
    </cfRule>
  </conditionalFormatting>
  <dataValidations count="3">
    <dataValidation type="whole" allowBlank="1" showInputMessage="1" showErrorMessage="1" sqref="C269:M1048576 Q269:AA1048576" xr:uid="{00000000-0002-0000-12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12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1200-000002000000}">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3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1200-000004000000}">
          <x14:formula1>
            <xm:f>Lists!$C$2:$C$12</xm:f>
          </x14:formula1>
          <xm:sqref>AF4:AF1048576</xm:sqref>
        </x14:dataValidation>
        <x14:dataValidation type="list" allowBlank="1" showInputMessage="1" showErrorMessage="1" xr:uid="{00000000-0002-0000-1200-000005000000}">
          <x14:formula1>
            <xm:f>Lists!$A$2:$A$51</xm:f>
          </x14:formula1>
          <xm:sqref>A269:A1048576</xm:sqref>
        </x14:dataValidation>
        <x14:dataValidation type="list" allowBlank="1" showInputMessage="1" showErrorMessage="1" xr:uid="{00000000-0002-0000-12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1200-000007000000}">
          <x14:formula1>
            <xm:f>Lists!$E$2:$E$3</xm:f>
          </x14:formula1>
          <xm:sqref>C4:M268 Q4:AA268</xm:sqref>
        </x14:dataValidation>
        <x14:dataValidation type="list" allowBlank="1" showInputMessage="1" showErrorMessage="1" xr:uid="{00000000-0002-0000-12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68"/>
  <sheetViews>
    <sheetView workbookViewId="0">
      <selection activeCell="B1" sqref="B1"/>
    </sheetView>
  </sheetViews>
  <sheetFormatPr defaultRowHeight="15"/>
  <cols>
    <col min="1" max="1" width="32.7109375" style="2" bestFit="1" customWidth="1"/>
    <col min="2" max="2" width="11.5703125" style="3" bestFit="1"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95"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95"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95"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95"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95"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95"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95"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95"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95"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95"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95"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95"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95"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95"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95"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95"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95"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95"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95"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95"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95"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95"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95"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95"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95"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95"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95"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95"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95"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95"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95"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95"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95"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95"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95"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95"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95"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95"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95"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95"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95"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95"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95"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95"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95"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95"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95"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95"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95"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95"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95"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95"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95"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algorithmName="SHA-512" hashValue="HBt/VXQocFH7Zlsv8EMqJv0YSmkRT4YS5Z42M+5fkU8gzcKDfPqK6AUvXmpLqWTdqUi0UBDQUnM7QJQYKeEPpA==" saltValue="nBKrwv8fIbsgvwXB1CVycw==" spinCount="100000" sheet="1" selectLockedCells="1"/>
  <mergeCells count="534">
    <mergeCell ref="AF29:AF33"/>
    <mergeCell ref="AC24:AC28"/>
    <mergeCell ref="AF24:AF28"/>
    <mergeCell ref="AB29:AB33"/>
    <mergeCell ref="AC29:AC33"/>
    <mergeCell ref="AF14:AF18"/>
    <mergeCell ref="AC19:AC23"/>
    <mergeCell ref="AF19:AF23"/>
    <mergeCell ref="AC14:AC18"/>
    <mergeCell ref="AG47:AG48"/>
    <mergeCell ref="AG49:AG50"/>
    <mergeCell ref="AG52:AG53"/>
    <mergeCell ref="AC4:AC8"/>
    <mergeCell ref="P39:P43"/>
    <mergeCell ref="N39:N43"/>
    <mergeCell ref="O39:O43"/>
    <mergeCell ref="AF39:AF43"/>
    <mergeCell ref="N34:N38"/>
    <mergeCell ref="O34:O38"/>
    <mergeCell ref="AB34:AB38"/>
    <mergeCell ref="AD34:AD38"/>
    <mergeCell ref="AD39:AD43"/>
    <mergeCell ref="AC34:AC38"/>
    <mergeCell ref="AF34:AF38"/>
    <mergeCell ref="AG4:AG5"/>
    <mergeCell ref="AG7:AG8"/>
    <mergeCell ref="AG9:AG10"/>
    <mergeCell ref="AG12:AG13"/>
    <mergeCell ref="AG14:AG15"/>
    <mergeCell ref="AG17:AG18"/>
    <mergeCell ref="AG19:AG20"/>
    <mergeCell ref="AG22:AG23"/>
    <mergeCell ref="AF4:AF8"/>
    <mergeCell ref="AF44:AF48"/>
    <mergeCell ref="N49:N53"/>
    <mergeCell ref="O49:O53"/>
    <mergeCell ref="AB49:AB53"/>
    <mergeCell ref="AC49:AC53"/>
    <mergeCell ref="AF49:AF53"/>
    <mergeCell ref="N44:N48"/>
    <mergeCell ref="O44:O48"/>
    <mergeCell ref="AB44:AB48"/>
    <mergeCell ref="AD44:AD48"/>
    <mergeCell ref="AD49:AD53"/>
    <mergeCell ref="P44:P48"/>
    <mergeCell ref="P49:P53"/>
    <mergeCell ref="AG64:AG65"/>
    <mergeCell ref="AG67:AG68"/>
    <mergeCell ref="AG69:AG70"/>
    <mergeCell ref="AG72:AG73"/>
    <mergeCell ref="AC54:AC58"/>
    <mergeCell ref="AF54:AF58"/>
    <mergeCell ref="N59:N63"/>
    <mergeCell ref="O59:O63"/>
    <mergeCell ref="AB59:AB63"/>
    <mergeCell ref="AC59:AC63"/>
    <mergeCell ref="AF59:AF63"/>
    <mergeCell ref="N54:N58"/>
    <mergeCell ref="O54:O58"/>
    <mergeCell ref="AB54:AB58"/>
    <mergeCell ref="AD54:AD58"/>
    <mergeCell ref="AD59:AD63"/>
    <mergeCell ref="P54:P58"/>
    <mergeCell ref="P59:P63"/>
    <mergeCell ref="AG54:AG55"/>
    <mergeCell ref="AG57:AG58"/>
    <mergeCell ref="AG59:AG60"/>
    <mergeCell ref="AG62:AG63"/>
    <mergeCell ref="AC64:AC68"/>
    <mergeCell ref="AF64:AF68"/>
    <mergeCell ref="N69:N73"/>
    <mergeCell ref="O69:O73"/>
    <mergeCell ref="AB69:AB73"/>
    <mergeCell ref="AC69:AC73"/>
    <mergeCell ref="AF69:AF73"/>
    <mergeCell ref="N64:N68"/>
    <mergeCell ref="O64:O68"/>
    <mergeCell ref="AB64:AB68"/>
    <mergeCell ref="AD64:AD68"/>
    <mergeCell ref="AD69:AD73"/>
    <mergeCell ref="P64:P68"/>
    <mergeCell ref="P69:P73"/>
    <mergeCell ref="AG84:AG85"/>
    <mergeCell ref="AG87:AG88"/>
    <mergeCell ref="AG89:AG90"/>
    <mergeCell ref="AG92:AG93"/>
    <mergeCell ref="AC74:AC78"/>
    <mergeCell ref="AF74:AF78"/>
    <mergeCell ref="N79:N83"/>
    <mergeCell ref="O79:O83"/>
    <mergeCell ref="AB79:AB83"/>
    <mergeCell ref="AC79:AC83"/>
    <mergeCell ref="AF79:AF83"/>
    <mergeCell ref="N74:N78"/>
    <mergeCell ref="O74:O78"/>
    <mergeCell ref="AB74:AB78"/>
    <mergeCell ref="AD74:AD78"/>
    <mergeCell ref="AD79:AD83"/>
    <mergeCell ref="P74:P78"/>
    <mergeCell ref="P79:P83"/>
    <mergeCell ref="AG74:AG75"/>
    <mergeCell ref="AG77:AG78"/>
    <mergeCell ref="AG79:AG80"/>
    <mergeCell ref="AG82:AG83"/>
    <mergeCell ref="AC84:AC88"/>
    <mergeCell ref="AF84:AF88"/>
    <mergeCell ref="N89:N93"/>
    <mergeCell ref="O89:O93"/>
    <mergeCell ref="AB89:AB93"/>
    <mergeCell ref="AC89:AC93"/>
    <mergeCell ref="AF89:AF93"/>
    <mergeCell ref="N84:N88"/>
    <mergeCell ref="O84:O88"/>
    <mergeCell ref="AB84:AB88"/>
    <mergeCell ref="AD84:AD88"/>
    <mergeCell ref="AD89:AD93"/>
    <mergeCell ref="P84:P88"/>
    <mergeCell ref="P89:P93"/>
    <mergeCell ref="AG104:AG105"/>
    <mergeCell ref="AG107:AG108"/>
    <mergeCell ref="AG109:AG110"/>
    <mergeCell ref="AG112:AG113"/>
    <mergeCell ref="AC94:AC98"/>
    <mergeCell ref="AF94:AF98"/>
    <mergeCell ref="N99:N103"/>
    <mergeCell ref="O99:O103"/>
    <mergeCell ref="AB99:AB103"/>
    <mergeCell ref="AC99:AC103"/>
    <mergeCell ref="AF99:AF103"/>
    <mergeCell ref="N94:N98"/>
    <mergeCell ref="O94:O98"/>
    <mergeCell ref="AB94:AB98"/>
    <mergeCell ref="AD94:AD98"/>
    <mergeCell ref="AD99:AD103"/>
    <mergeCell ref="P94:P98"/>
    <mergeCell ref="P99:P103"/>
    <mergeCell ref="AG94:AG95"/>
    <mergeCell ref="AG97:AG98"/>
    <mergeCell ref="AG99:AG100"/>
    <mergeCell ref="AG102:AG103"/>
    <mergeCell ref="AC104:AC108"/>
    <mergeCell ref="AF104:AF108"/>
    <mergeCell ref="N109:N113"/>
    <mergeCell ref="O109:O113"/>
    <mergeCell ref="AB109:AB113"/>
    <mergeCell ref="AC109:AC113"/>
    <mergeCell ref="AF109:AF113"/>
    <mergeCell ref="N104:N108"/>
    <mergeCell ref="O104:O108"/>
    <mergeCell ref="AB104:AB108"/>
    <mergeCell ref="AD104:AD108"/>
    <mergeCell ref="AD109:AD113"/>
    <mergeCell ref="P104:P108"/>
    <mergeCell ref="P109:P113"/>
    <mergeCell ref="A129:A132"/>
    <mergeCell ref="AC114:AC118"/>
    <mergeCell ref="AF114:AF118"/>
    <mergeCell ref="N119:N123"/>
    <mergeCell ref="O119:O123"/>
    <mergeCell ref="AB119:AB123"/>
    <mergeCell ref="AC119:AC123"/>
    <mergeCell ref="AF119:AF123"/>
    <mergeCell ref="N114:N118"/>
    <mergeCell ref="O114:O118"/>
    <mergeCell ref="AB114:AB118"/>
    <mergeCell ref="AD114:AD118"/>
    <mergeCell ref="AD119:AD123"/>
    <mergeCell ref="P114:P118"/>
    <mergeCell ref="P119:P123"/>
    <mergeCell ref="AC124:AC128"/>
    <mergeCell ref="AF124:AF128"/>
    <mergeCell ref="N129:N133"/>
    <mergeCell ref="O129:O133"/>
    <mergeCell ref="AB129:AB133"/>
    <mergeCell ref="AC129:AC133"/>
    <mergeCell ref="AF129:AF133"/>
    <mergeCell ref="N124:N128"/>
    <mergeCell ref="O124:O128"/>
    <mergeCell ref="AB124:AB128"/>
    <mergeCell ref="AD124:AD128"/>
    <mergeCell ref="AD129:AD133"/>
    <mergeCell ref="P124:P128"/>
    <mergeCell ref="P129:P133"/>
    <mergeCell ref="A144:A147"/>
    <mergeCell ref="A149:A152"/>
    <mergeCell ref="AC134:AC138"/>
    <mergeCell ref="AF134:AF138"/>
    <mergeCell ref="N139:N143"/>
    <mergeCell ref="O139:O143"/>
    <mergeCell ref="AB139:AB143"/>
    <mergeCell ref="AC139:AC143"/>
    <mergeCell ref="AF139:AF143"/>
    <mergeCell ref="N134:N138"/>
    <mergeCell ref="O134:O138"/>
    <mergeCell ref="AB134:AB138"/>
    <mergeCell ref="AD134:AD138"/>
    <mergeCell ref="AD139:AD143"/>
    <mergeCell ref="P134:P138"/>
    <mergeCell ref="P139:P143"/>
    <mergeCell ref="A134:A137"/>
    <mergeCell ref="A139:A142"/>
    <mergeCell ref="AC144:AC148"/>
    <mergeCell ref="A154:A157"/>
    <mergeCell ref="A159:A162"/>
    <mergeCell ref="AC164:AC168"/>
    <mergeCell ref="AF164:AF168"/>
    <mergeCell ref="N164:N168"/>
    <mergeCell ref="O164:O168"/>
    <mergeCell ref="AB164:AB168"/>
    <mergeCell ref="AD164:AD168"/>
    <mergeCell ref="AF144:AF148"/>
    <mergeCell ref="N149:N153"/>
    <mergeCell ref="O149:O153"/>
    <mergeCell ref="AB149:AB153"/>
    <mergeCell ref="AC149:AC153"/>
    <mergeCell ref="AF149:AF153"/>
    <mergeCell ref="N144:N148"/>
    <mergeCell ref="O144:O148"/>
    <mergeCell ref="AB144:AB148"/>
    <mergeCell ref="AD144:AD148"/>
    <mergeCell ref="AD149:AD153"/>
    <mergeCell ref="P144:P148"/>
    <mergeCell ref="P149:P153"/>
    <mergeCell ref="AC154:AC158"/>
    <mergeCell ref="AF154:AF158"/>
    <mergeCell ref="N159:N163"/>
    <mergeCell ref="O159:O163"/>
    <mergeCell ref="AB159:AB163"/>
    <mergeCell ref="AC159:AC163"/>
    <mergeCell ref="AF159:AF163"/>
    <mergeCell ref="N154:N158"/>
    <mergeCell ref="O154:O158"/>
    <mergeCell ref="AB154:AB158"/>
    <mergeCell ref="AD154:AD158"/>
    <mergeCell ref="AD159:AD163"/>
    <mergeCell ref="P154:P158"/>
    <mergeCell ref="P159:P163"/>
    <mergeCell ref="P164:P168"/>
    <mergeCell ref="P169:P173"/>
    <mergeCell ref="AG164:AG165"/>
    <mergeCell ref="AG167:AG168"/>
    <mergeCell ref="AG169:AG170"/>
    <mergeCell ref="AG172:AG173"/>
    <mergeCell ref="A174:A177"/>
    <mergeCell ref="A179:A182"/>
    <mergeCell ref="P179:P183"/>
    <mergeCell ref="A164:A167"/>
    <mergeCell ref="A169:A172"/>
    <mergeCell ref="N169:N173"/>
    <mergeCell ref="O169:O173"/>
    <mergeCell ref="AB169:AB173"/>
    <mergeCell ref="AC169:AC173"/>
    <mergeCell ref="AF169:AF173"/>
    <mergeCell ref="AC174:AC178"/>
    <mergeCell ref="AF174:AF178"/>
    <mergeCell ref="N179:N183"/>
    <mergeCell ref="O179:O183"/>
    <mergeCell ref="AB179:AB183"/>
    <mergeCell ref="AC179:AC183"/>
    <mergeCell ref="AF179:AF183"/>
    <mergeCell ref="N174:N178"/>
    <mergeCell ref="O174:O178"/>
    <mergeCell ref="AB174:AB178"/>
    <mergeCell ref="AD174:AD178"/>
    <mergeCell ref="AD179:AD183"/>
    <mergeCell ref="P174:P178"/>
    <mergeCell ref="AD169:AD173"/>
    <mergeCell ref="AF189:AF193"/>
    <mergeCell ref="N184:N188"/>
    <mergeCell ref="O184:O188"/>
    <mergeCell ref="AB184:AB188"/>
    <mergeCell ref="AD184:AD188"/>
    <mergeCell ref="AD189:AD193"/>
    <mergeCell ref="P184:P188"/>
    <mergeCell ref="P189:P193"/>
    <mergeCell ref="A204:A207"/>
    <mergeCell ref="N204:N208"/>
    <mergeCell ref="O204:O208"/>
    <mergeCell ref="AB204:AB208"/>
    <mergeCell ref="AD204:AD208"/>
    <mergeCell ref="A184:A187"/>
    <mergeCell ref="A189:A192"/>
    <mergeCell ref="AC184:AC188"/>
    <mergeCell ref="AF184:AF188"/>
    <mergeCell ref="N189:N193"/>
    <mergeCell ref="O189:O193"/>
    <mergeCell ref="AB189:AB193"/>
    <mergeCell ref="AC189:AC193"/>
    <mergeCell ref="A209:A212"/>
    <mergeCell ref="AC194:AC198"/>
    <mergeCell ref="AF194:AF198"/>
    <mergeCell ref="N199:N203"/>
    <mergeCell ref="O199:O203"/>
    <mergeCell ref="AB199:AB203"/>
    <mergeCell ref="AC199:AC203"/>
    <mergeCell ref="AF199:AF203"/>
    <mergeCell ref="N194:N198"/>
    <mergeCell ref="O194:O198"/>
    <mergeCell ref="AB194:AB198"/>
    <mergeCell ref="AD194:AD198"/>
    <mergeCell ref="AD199:AD203"/>
    <mergeCell ref="P194:P198"/>
    <mergeCell ref="P199:P203"/>
    <mergeCell ref="A194:A197"/>
    <mergeCell ref="A199:A202"/>
    <mergeCell ref="AC204:AC208"/>
    <mergeCell ref="AF204:AF208"/>
    <mergeCell ref="N209:N213"/>
    <mergeCell ref="O209:O213"/>
    <mergeCell ref="AB209:AB213"/>
    <mergeCell ref="AC209:AC213"/>
    <mergeCell ref="AF209:AF213"/>
    <mergeCell ref="AD209:AD213"/>
    <mergeCell ref="P204:P208"/>
    <mergeCell ref="P209:P213"/>
    <mergeCell ref="AF214:AF218"/>
    <mergeCell ref="N219:N223"/>
    <mergeCell ref="O219:O223"/>
    <mergeCell ref="AB219:AB223"/>
    <mergeCell ref="AC219:AC223"/>
    <mergeCell ref="AF219:AF223"/>
    <mergeCell ref="N214:N218"/>
    <mergeCell ref="O214:O218"/>
    <mergeCell ref="AB214:AB218"/>
    <mergeCell ref="AD214:AD218"/>
    <mergeCell ref="AD219:AD223"/>
    <mergeCell ref="P214:P218"/>
    <mergeCell ref="P219:P223"/>
    <mergeCell ref="N224:N228"/>
    <mergeCell ref="O224:O228"/>
    <mergeCell ref="AB224:AB228"/>
    <mergeCell ref="AD224:AD228"/>
    <mergeCell ref="AD229:AD233"/>
    <mergeCell ref="P224:P228"/>
    <mergeCell ref="P229:P233"/>
    <mergeCell ref="A229:A232"/>
    <mergeCell ref="AC214:AC218"/>
    <mergeCell ref="A214:A217"/>
    <mergeCell ref="A219:A222"/>
    <mergeCell ref="N229:N233"/>
    <mergeCell ref="N234:N238"/>
    <mergeCell ref="O234:O238"/>
    <mergeCell ref="AB234:AB238"/>
    <mergeCell ref="AD234:AD238"/>
    <mergeCell ref="AD239:AD243"/>
    <mergeCell ref="P234:P238"/>
    <mergeCell ref="P239:P243"/>
    <mergeCell ref="AG242:AG243"/>
    <mergeCell ref="O229:O233"/>
    <mergeCell ref="AB229:AB233"/>
    <mergeCell ref="AC229:AC233"/>
    <mergeCell ref="AF229:AF233"/>
    <mergeCell ref="AG244:AG245"/>
    <mergeCell ref="AG247:AG248"/>
    <mergeCell ref="AG249:AG250"/>
    <mergeCell ref="AG252:AG253"/>
    <mergeCell ref="N239:N243"/>
    <mergeCell ref="O239:O243"/>
    <mergeCell ref="AB239:AB243"/>
    <mergeCell ref="AC239:AC243"/>
    <mergeCell ref="AF239:AF243"/>
    <mergeCell ref="N249:N253"/>
    <mergeCell ref="O249:O253"/>
    <mergeCell ref="AB249:AB253"/>
    <mergeCell ref="AC249:AC253"/>
    <mergeCell ref="AF249:AF253"/>
    <mergeCell ref="N244:N248"/>
    <mergeCell ref="O244:O248"/>
    <mergeCell ref="AB244:AB248"/>
    <mergeCell ref="AD244:AD248"/>
    <mergeCell ref="AD249:AD253"/>
    <mergeCell ref="P244:P248"/>
    <mergeCell ref="P249:P253"/>
    <mergeCell ref="N264:N268"/>
    <mergeCell ref="O264:O268"/>
    <mergeCell ref="AB264:AB268"/>
    <mergeCell ref="AD264:AD268"/>
    <mergeCell ref="P264:P268"/>
    <mergeCell ref="A264:A267"/>
    <mergeCell ref="AC254:AC258"/>
    <mergeCell ref="AF254:AF258"/>
    <mergeCell ref="N259:N263"/>
    <mergeCell ref="O259:O263"/>
    <mergeCell ref="AB259:AB263"/>
    <mergeCell ref="AC259:AC263"/>
    <mergeCell ref="AF259:AF263"/>
    <mergeCell ref="N254:N258"/>
    <mergeCell ref="O254:O258"/>
    <mergeCell ref="AB254:AB258"/>
    <mergeCell ref="AD254:AD258"/>
    <mergeCell ref="AD259:AD263"/>
    <mergeCell ref="A94:A97"/>
    <mergeCell ref="A99:A102"/>
    <mergeCell ref="A104:A107"/>
    <mergeCell ref="A109:A112"/>
    <mergeCell ref="A114:A117"/>
    <mergeCell ref="A119:A122"/>
    <mergeCell ref="A124:A127"/>
    <mergeCell ref="AC264:AC268"/>
    <mergeCell ref="AF264:AF268"/>
    <mergeCell ref="P254:P258"/>
    <mergeCell ref="P259:P263"/>
    <mergeCell ref="A254:A257"/>
    <mergeCell ref="A259:A262"/>
    <mergeCell ref="AC244:AC248"/>
    <mergeCell ref="AF244:AF248"/>
    <mergeCell ref="A244:A247"/>
    <mergeCell ref="A249:A252"/>
    <mergeCell ref="AC234:AC238"/>
    <mergeCell ref="AF234:AF238"/>
    <mergeCell ref="A234:A237"/>
    <mergeCell ref="A239:A242"/>
    <mergeCell ref="AC224:AC228"/>
    <mergeCell ref="AF224:AF228"/>
    <mergeCell ref="A224:A227"/>
    <mergeCell ref="A49:A52"/>
    <mergeCell ref="A54:A57"/>
    <mergeCell ref="A59:A62"/>
    <mergeCell ref="A64:A67"/>
    <mergeCell ref="A69:A72"/>
    <mergeCell ref="A74:A77"/>
    <mergeCell ref="A79:A82"/>
    <mergeCell ref="A84:A87"/>
    <mergeCell ref="A89:A92"/>
    <mergeCell ref="N4:N8"/>
    <mergeCell ref="O4:O8"/>
    <mergeCell ref="AB4:AB8"/>
    <mergeCell ref="P4:P8"/>
    <mergeCell ref="N24:N28"/>
    <mergeCell ref="O24:O28"/>
    <mergeCell ref="AB24:AB28"/>
    <mergeCell ref="N29:N33"/>
    <mergeCell ref="O29:O33"/>
    <mergeCell ref="A39:A42"/>
    <mergeCell ref="A44:A47"/>
    <mergeCell ref="AC44:AC48"/>
    <mergeCell ref="A9:A12"/>
    <mergeCell ref="A14:A17"/>
    <mergeCell ref="AB14:AB18"/>
    <mergeCell ref="AD14:AD18"/>
    <mergeCell ref="AD19:AD23"/>
    <mergeCell ref="N9:N13"/>
    <mergeCell ref="O9:O13"/>
    <mergeCell ref="AD9:AD13"/>
    <mergeCell ref="AD24:AD28"/>
    <mergeCell ref="AD29:AD33"/>
    <mergeCell ref="AB39:AB43"/>
    <mergeCell ref="AC39:AC43"/>
    <mergeCell ref="Q1:AD2"/>
    <mergeCell ref="AF1:AG2"/>
    <mergeCell ref="C1:P2"/>
    <mergeCell ref="AE1:AE3"/>
    <mergeCell ref="A19:A22"/>
    <mergeCell ref="A24:A27"/>
    <mergeCell ref="A29:A32"/>
    <mergeCell ref="A34:A37"/>
    <mergeCell ref="N19:N23"/>
    <mergeCell ref="O19:O23"/>
    <mergeCell ref="AB19:AB23"/>
    <mergeCell ref="N14:N18"/>
    <mergeCell ref="O14:O18"/>
    <mergeCell ref="P29:P33"/>
    <mergeCell ref="P34:P38"/>
    <mergeCell ref="AB9:AB13"/>
    <mergeCell ref="AC9:AC13"/>
    <mergeCell ref="P9:P13"/>
    <mergeCell ref="P14:P18"/>
    <mergeCell ref="P19:P23"/>
    <mergeCell ref="P24:P28"/>
    <mergeCell ref="AF9:AF13"/>
    <mergeCell ref="AD4:AD8"/>
    <mergeCell ref="A4:A8"/>
    <mergeCell ref="AG24:AG25"/>
    <mergeCell ref="AG27:AG28"/>
    <mergeCell ref="AG29:AG30"/>
    <mergeCell ref="AG32:AG33"/>
    <mergeCell ref="AG34:AG35"/>
    <mergeCell ref="AG37:AG38"/>
    <mergeCell ref="AG39:AG40"/>
    <mergeCell ref="AG42:AG43"/>
    <mergeCell ref="AG44:AG45"/>
    <mergeCell ref="AG114:AG115"/>
    <mergeCell ref="AG117:AG118"/>
    <mergeCell ref="AG119:AG120"/>
    <mergeCell ref="AG122:AG123"/>
    <mergeCell ref="AG124:AG125"/>
    <mergeCell ref="AG127:AG128"/>
    <mergeCell ref="AG129:AG130"/>
    <mergeCell ref="AG132:AG133"/>
    <mergeCell ref="AG139:AG140"/>
    <mergeCell ref="AG142:AG143"/>
    <mergeCell ref="AG144:AG145"/>
    <mergeCell ref="AG147:AG148"/>
    <mergeCell ref="AG149:AG150"/>
    <mergeCell ref="AG152:AG153"/>
    <mergeCell ref="AG154:AG155"/>
    <mergeCell ref="AG157:AG158"/>
    <mergeCell ref="AG159:AG160"/>
    <mergeCell ref="AG162:AG163"/>
    <mergeCell ref="AG214:AG215"/>
    <mergeCell ref="AG217:AG218"/>
    <mergeCell ref="AG174:AG175"/>
    <mergeCell ref="AG177:AG178"/>
    <mergeCell ref="AG179:AG180"/>
    <mergeCell ref="AG182:AG183"/>
    <mergeCell ref="AG184:AG185"/>
    <mergeCell ref="AG187:AG188"/>
    <mergeCell ref="AG189:AG190"/>
    <mergeCell ref="AG192:AG193"/>
    <mergeCell ref="AG194:AG195"/>
    <mergeCell ref="AG254:AG255"/>
    <mergeCell ref="AG257:AG258"/>
    <mergeCell ref="AG259:AG260"/>
    <mergeCell ref="AG262:AG263"/>
    <mergeCell ref="AG264:AG265"/>
    <mergeCell ref="AG267:AG268"/>
    <mergeCell ref="AG134:AG135"/>
    <mergeCell ref="AG137:AG138"/>
    <mergeCell ref="AG219:AG220"/>
    <mergeCell ref="AG222:AG223"/>
    <mergeCell ref="AG224:AG225"/>
    <mergeCell ref="AG227:AG228"/>
    <mergeCell ref="AG229:AG230"/>
    <mergeCell ref="AG232:AG233"/>
    <mergeCell ref="AG234:AG235"/>
    <mergeCell ref="AG237:AG238"/>
    <mergeCell ref="AG239:AG240"/>
    <mergeCell ref="AG197:AG198"/>
    <mergeCell ref="AG199:AG200"/>
    <mergeCell ref="AG202:AG203"/>
    <mergeCell ref="AG204:AG205"/>
    <mergeCell ref="AG207:AG208"/>
    <mergeCell ref="AG209:AG210"/>
    <mergeCell ref="AG212:AG213"/>
  </mergeCells>
  <conditionalFormatting sqref="AE214:AE268">
    <cfRule type="containsText" dxfId="395" priority="5" operator="containsText" text="Cycle Incomplete">
      <formula>NOT(ISERROR(SEARCH("Cycle Incomplete",AE214)))</formula>
    </cfRule>
    <cfRule type="containsText" dxfId="394" priority="6" operator="containsText" text="No">
      <formula>NOT(ISERROR(SEARCH("No",AE214)))</formula>
    </cfRule>
  </conditionalFormatting>
  <conditionalFormatting sqref="AE214:AE268">
    <cfRule type="containsText" dxfId="393" priority="4" operator="containsText" text="Cycle Complete">
      <formula>NOT(ISERROR(SEARCH("Cycle Complete",AE214)))</formula>
    </cfRule>
  </conditionalFormatting>
  <conditionalFormatting sqref="AE4:AE213">
    <cfRule type="containsText" dxfId="392" priority="2" operator="containsText" text="Cycle Incomplete">
      <formula>NOT(ISERROR(SEARCH("Cycle Incomplete",AE4)))</formula>
    </cfRule>
    <cfRule type="containsText" dxfId="391" priority="3" operator="containsText" text="No">
      <formula>NOT(ISERROR(SEARCH("No",AE4)))</formula>
    </cfRule>
  </conditionalFormatting>
  <conditionalFormatting sqref="AE4:AE213">
    <cfRule type="containsText" dxfId="390" priority="1" operator="containsText" text="Cycle Complete">
      <formula>NOT(ISERROR(SEARCH("Cycle Complete",AE4)))</formula>
    </cfRule>
  </conditionalFormatting>
  <dataValidations count="3">
    <dataValidation type="whole" allowBlank="1" showInputMessage="1" showErrorMessage="1" sqref="C269:M1048576 Q269:AA1048576" xr:uid="{00000000-0002-0000-01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1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100-000002000000}">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3000000}">
          <x14:formula1>
            <xm:f>Lists!$A$2:$A$51</xm:f>
          </x14:formula1>
          <xm:sqref>A269:A1048576</xm:sqref>
        </x14:dataValidation>
        <x14:dataValidation type="list" allowBlank="1" showInputMessage="1" showErrorMessage="1" xr:uid="{00000000-0002-0000-0100-000004000000}">
          <x14:formula1>
            <xm:f>Lists!$E$2:$E$3</xm:f>
          </x14:formula1>
          <xm:sqref>C4:M268 Q4:AA268</xm:sqref>
        </x14:dataValidation>
        <x14:dataValidation type="list" allowBlank="1" showInputMessage="1" showErrorMessage="1" xr:uid="{00000000-0002-0000-0100-000005000000}">
          <x14:formula1>
            <xm:f>Lists!$C$2:$C$12</xm:f>
          </x14:formula1>
          <xm:sqref>AF4:AF1048576</xm:sqref>
        </x14:dataValidation>
        <x14:dataValidation type="list" allowBlank="1" showInputMessage="1" showErrorMessage="1" xr:uid="{00000000-0002-0000-01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100-000007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1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A9:A12 A4:A8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287" priority="5" operator="containsText" text="Cycle Incomplete">
      <formula>NOT(ISERROR(SEARCH("Cycle Incomplete",AE214)))</formula>
    </cfRule>
    <cfRule type="containsText" dxfId="286" priority="6" operator="containsText" text="No">
      <formula>NOT(ISERROR(SEARCH("No",AE214)))</formula>
    </cfRule>
  </conditionalFormatting>
  <conditionalFormatting sqref="AE214:AE268">
    <cfRule type="containsText" dxfId="285" priority="4" operator="containsText" text="Cycle Complete">
      <formula>NOT(ISERROR(SEARCH("Cycle Complete",AE214)))</formula>
    </cfRule>
  </conditionalFormatting>
  <conditionalFormatting sqref="AE4:AE213">
    <cfRule type="containsText" dxfId="284" priority="2" operator="containsText" text="Cycle Incomplete">
      <formula>NOT(ISERROR(SEARCH("Cycle Incomplete",AE4)))</formula>
    </cfRule>
    <cfRule type="containsText" dxfId="283" priority="3" operator="containsText" text="No">
      <formula>NOT(ISERROR(SEARCH("No",AE4)))</formula>
    </cfRule>
  </conditionalFormatting>
  <conditionalFormatting sqref="AE4:AE213">
    <cfRule type="containsText" dxfId="282" priority="1" operator="containsText" text="Cycle Complete">
      <formula>NOT(ISERROR(SEARCH("Cycle Complete",AE4)))</formula>
    </cfRule>
  </conditionalFormatting>
  <dataValidations count="3">
    <dataValidation type="whole" allowBlank="1" showInputMessage="1" showErrorMessage="1" sqref="C269:M1048576 Q269:AA1048576" xr:uid="{00000000-0002-0000-13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13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1300-000002000000}">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3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1300-000004000000}">
          <x14:formula1>
            <xm:f>Lists!$A$2:$A$51</xm:f>
          </x14:formula1>
          <xm:sqref>A269:A1048576</xm:sqref>
        </x14:dataValidation>
        <x14:dataValidation type="list" allowBlank="1" showInputMessage="1" showErrorMessage="1" xr:uid="{00000000-0002-0000-1300-000005000000}">
          <x14:formula1>
            <xm:f>Lists!$C$2:$C$12</xm:f>
          </x14:formula1>
          <xm:sqref>AF4:AF1048576</xm:sqref>
        </x14:dataValidation>
        <x14:dataValidation type="list" allowBlank="1" showInputMessage="1" showErrorMessage="1" xr:uid="{00000000-0002-0000-1300-000006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1300-000007000000}">
          <x14:formula1>
            <xm:f>Lists!$E$2:$E$3</xm:f>
          </x14:formula1>
          <xm:sqref>C4:M268 Q4:AA268</xm:sqref>
        </x14:dataValidation>
        <x14:dataValidation type="list" allowBlank="1" showInputMessage="1" showErrorMessage="1" xr:uid="{00000000-0002-0000-13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281" priority="5" operator="containsText" text="Cycle Incomplete">
      <formula>NOT(ISERROR(SEARCH("Cycle Incomplete",AE214)))</formula>
    </cfRule>
    <cfRule type="containsText" dxfId="280" priority="6" operator="containsText" text="No">
      <formula>NOT(ISERROR(SEARCH("No",AE214)))</formula>
    </cfRule>
  </conditionalFormatting>
  <conditionalFormatting sqref="AE214:AE268">
    <cfRule type="containsText" dxfId="279" priority="4" operator="containsText" text="Cycle Complete">
      <formula>NOT(ISERROR(SEARCH("Cycle Complete",AE214)))</formula>
    </cfRule>
  </conditionalFormatting>
  <conditionalFormatting sqref="AE4:AE213">
    <cfRule type="containsText" dxfId="278" priority="2" operator="containsText" text="Cycle Incomplete">
      <formula>NOT(ISERROR(SEARCH("Cycle Incomplete",AE4)))</formula>
    </cfRule>
    <cfRule type="containsText" dxfId="277" priority="3" operator="containsText" text="No">
      <formula>NOT(ISERROR(SEARCH("No",AE4)))</formula>
    </cfRule>
  </conditionalFormatting>
  <conditionalFormatting sqref="AE4:AE213">
    <cfRule type="containsText" dxfId="276" priority="1" operator="containsText" text="Cycle Complete">
      <formula>NOT(ISERROR(SEARCH("Cycle Complete",AE4)))</formula>
    </cfRule>
  </conditionalFormatting>
  <dataValidations count="3">
    <dataValidation type="whole" allowBlank="1" showInputMessage="1" showErrorMessage="1" sqref="C269:M1048576 Q269:AA1048576" xr:uid="{00000000-0002-0000-14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14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1400-000002000000}">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3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1400-000004000000}">
          <x14:formula1>
            <xm:f>Lists!$C$2:$C$12</xm:f>
          </x14:formula1>
          <xm:sqref>AF4:AF1048576</xm:sqref>
        </x14:dataValidation>
        <x14:dataValidation type="list" allowBlank="1" showInputMessage="1" showErrorMessage="1" xr:uid="{00000000-0002-0000-1400-000005000000}">
          <x14:formula1>
            <xm:f>Lists!$A$2:$A$51</xm:f>
          </x14:formula1>
          <xm:sqref>A269:A1048576</xm:sqref>
        </x14:dataValidation>
        <x14:dataValidation type="list" allowBlank="1" showInputMessage="1" showErrorMessage="1" xr:uid="{00000000-0002-0000-14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1400-000007000000}">
          <x14:formula1>
            <xm:f>Lists!$E$2:$E$3</xm:f>
          </x14:formula1>
          <xm:sqref>C4:M268 Q4:AA268</xm:sqref>
        </x14:dataValidation>
        <x14:dataValidation type="list" allowBlank="1" showInputMessage="1" showErrorMessage="1" xr:uid="{00000000-0002-0000-14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7030A0"/>
  </sheetPr>
  <dimension ref="A1:AT187"/>
  <sheetViews>
    <sheetView showGridLines="0" showRowColHeaders="0" workbookViewId="0">
      <selection activeCell="A2" sqref="A2"/>
    </sheetView>
  </sheetViews>
  <sheetFormatPr defaultColWidth="14" defaultRowHeight="15"/>
  <cols>
    <col min="1" max="1" width="14.85546875" style="9" bestFit="1" customWidth="1"/>
    <col min="2" max="2" width="14" style="9"/>
    <col min="3" max="3" width="41.5703125" style="9" bestFit="1" customWidth="1"/>
    <col min="4" max="4" width="15.5703125" style="9" bestFit="1" customWidth="1"/>
    <col min="5" max="5" width="11.140625" style="9" bestFit="1" customWidth="1"/>
    <col min="6" max="6" width="13.85546875" style="9" bestFit="1" customWidth="1"/>
    <col min="7" max="7" width="12.85546875" style="9" bestFit="1" customWidth="1"/>
    <col min="8" max="8" width="15.5703125" style="9" bestFit="1" customWidth="1"/>
    <col min="9" max="9" width="10.5703125" style="9" bestFit="1" customWidth="1"/>
    <col min="10" max="10" width="10.7109375" style="9" customWidth="1"/>
    <col min="11" max="23" width="7.140625" style="9" bestFit="1" customWidth="1"/>
    <col min="24" max="24" width="4.5703125" style="9" customWidth="1"/>
    <col min="25" max="16384" width="14" style="9"/>
  </cols>
  <sheetData>
    <row r="1" spans="1:21" ht="31.5">
      <c r="A1" s="181" t="s">
        <v>90</v>
      </c>
      <c r="B1" s="181"/>
      <c r="C1" s="181"/>
      <c r="D1" s="181"/>
      <c r="E1" s="181"/>
      <c r="F1" s="181"/>
      <c r="G1" s="181"/>
      <c r="H1" s="181"/>
      <c r="I1" s="181"/>
      <c r="J1" s="181"/>
      <c r="K1" s="181"/>
      <c r="L1" s="181"/>
      <c r="M1" s="181"/>
      <c r="N1" s="181"/>
      <c r="O1" s="181"/>
      <c r="P1" s="181"/>
      <c r="Q1" s="181"/>
      <c r="R1" s="181"/>
      <c r="S1" s="181"/>
      <c r="T1" s="181"/>
      <c r="U1" s="181"/>
    </row>
    <row r="2" spans="1:21" ht="60">
      <c r="A2" s="32" t="s">
        <v>53</v>
      </c>
      <c r="C2" s="190" t="s">
        <v>0</v>
      </c>
      <c r="D2" s="22" t="s">
        <v>52</v>
      </c>
      <c r="E2" s="14" t="s">
        <v>51</v>
      </c>
      <c r="G2" s="195" t="s">
        <v>0</v>
      </c>
      <c r="H2" s="23" t="s">
        <v>70</v>
      </c>
      <c r="I2"/>
      <c r="J2" s="182" t="s">
        <v>104</v>
      </c>
      <c r="K2" s="182"/>
      <c r="L2" s="182"/>
      <c r="M2" s="182"/>
      <c r="N2" s="182"/>
      <c r="O2" s="182"/>
    </row>
    <row r="3" spans="1:21">
      <c r="C3" s="2">
        <v>0</v>
      </c>
      <c r="D3" s="189">
        <v>0</v>
      </c>
      <c r="E3" s="189">
        <v>0</v>
      </c>
      <c r="G3" s="5">
        <v>0</v>
      </c>
      <c r="H3" s="6" t="e">
        <v>#DIV/0!</v>
      </c>
      <c r="I3"/>
      <c r="J3" s="183"/>
      <c r="K3" s="183"/>
      <c r="L3" s="183"/>
      <c r="M3" s="183"/>
      <c r="N3" s="183"/>
      <c r="O3" s="183"/>
    </row>
    <row r="4" spans="1:21">
      <c r="C4"/>
      <c r="D4"/>
      <c r="E4"/>
      <c r="F4" s="6"/>
      <c r="G4"/>
      <c r="H4"/>
      <c r="I4"/>
      <c r="J4" s="183"/>
      <c r="K4" s="183"/>
      <c r="L4" s="183"/>
      <c r="M4" s="183"/>
      <c r="N4" s="183"/>
      <c r="O4" s="183"/>
    </row>
    <row r="5" spans="1:21">
      <c r="C5"/>
      <c r="D5"/>
      <c r="E5"/>
      <c r="F5" s="6"/>
      <c r="G5"/>
      <c r="H5"/>
      <c r="I5"/>
      <c r="J5"/>
      <c r="K5"/>
      <c r="L5"/>
    </row>
    <row r="6" spans="1:21">
      <c r="C6"/>
      <c r="D6"/>
      <c r="E6"/>
      <c r="F6" s="6"/>
      <c r="G6"/>
      <c r="H6"/>
      <c r="I6"/>
      <c r="J6"/>
      <c r="K6"/>
      <c r="L6"/>
    </row>
    <row r="7" spans="1:21">
      <c r="C7"/>
      <c r="D7"/>
      <c r="E7"/>
      <c r="F7" s="6"/>
      <c r="G7"/>
      <c r="H7"/>
      <c r="I7"/>
      <c r="J7"/>
      <c r="K7"/>
      <c r="L7"/>
    </row>
    <row r="8" spans="1:21">
      <c r="C8"/>
      <c r="D8"/>
      <c r="E8"/>
      <c r="F8" s="6"/>
      <c r="G8"/>
      <c r="H8"/>
      <c r="I8"/>
      <c r="J8"/>
      <c r="K8"/>
      <c r="L8"/>
    </row>
    <row r="9" spans="1:21">
      <c r="C9"/>
      <c r="D9"/>
      <c r="E9"/>
      <c r="F9" s="6"/>
      <c r="G9"/>
      <c r="H9"/>
      <c r="I9"/>
      <c r="J9"/>
      <c r="K9"/>
      <c r="L9"/>
    </row>
    <row r="10" spans="1:21">
      <c r="C10"/>
      <c r="D10"/>
      <c r="E10"/>
      <c r="F10" s="6"/>
      <c r="G10"/>
      <c r="H10"/>
      <c r="I10"/>
      <c r="J10"/>
      <c r="K10"/>
      <c r="L10"/>
    </row>
    <row r="11" spans="1:21">
      <c r="C11"/>
      <c r="D11"/>
      <c r="E11"/>
      <c r="F11" s="6"/>
      <c r="G11"/>
      <c r="H11"/>
      <c r="I11"/>
      <c r="J11"/>
      <c r="K11"/>
      <c r="L11"/>
    </row>
    <row r="12" spans="1:21">
      <c r="C12"/>
      <c r="D12"/>
      <c r="E12"/>
      <c r="F12" s="6"/>
      <c r="G12"/>
      <c r="H12"/>
      <c r="I12"/>
      <c r="J12"/>
      <c r="K12"/>
      <c r="L12"/>
    </row>
    <row r="13" spans="1:21">
      <c r="C13"/>
      <c r="D13"/>
      <c r="E13"/>
      <c r="F13" s="6"/>
      <c r="G13"/>
      <c r="H13"/>
      <c r="I13"/>
      <c r="J13"/>
      <c r="K13"/>
      <c r="L13"/>
    </row>
    <row r="14" spans="1:21">
      <c r="C14"/>
      <c r="D14"/>
      <c r="E14"/>
      <c r="F14" s="6"/>
      <c r="G14"/>
      <c r="H14"/>
      <c r="I14"/>
      <c r="J14"/>
      <c r="K14"/>
      <c r="L14"/>
    </row>
    <row r="15" spans="1:21">
      <c r="C15"/>
      <c r="D15"/>
      <c r="E15"/>
      <c r="F15" s="6"/>
      <c r="G15"/>
      <c r="H15"/>
      <c r="I15"/>
      <c r="J15"/>
      <c r="K15"/>
      <c r="L15"/>
    </row>
    <row r="16" spans="1:21">
      <c r="C16"/>
      <c r="D16"/>
      <c r="E16"/>
      <c r="F16" s="6"/>
      <c r="G16"/>
      <c r="H16"/>
      <c r="I16"/>
      <c r="J16"/>
      <c r="K16"/>
      <c r="L16"/>
    </row>
    <row r="17" spans="3:14">
      <c r="C17"/>
      <c r="D17"/>
      <c r="E17"/>
      <c r="F17" s="6"/>
      <c r="G17"/>
      <c r="H17"/>
      <c r="I17"/>
      <c r="J17"/>
      <c r="K17"/>
      <c r="L17"/>
    </row>
    <row r="18" spans="3:14">
      <c r="C18"/>
      <c r="D18"/>
      <c r="E18"/>
      <c r="F18" s="6"/>
      <c r="G18"/>
      <c r="H18"/>
      <c r="I18"/>
      <c r="J18"/>
      <c r="K18"/>
      <c r="L18"/>
    </row>
    <row r="19" spans="3:14">
      <c r="C19"/>
      <c r="D19"/>
      <c r="E19"/>
      <c r="F19" s="6"/>
      <c r="G19"/>
      <c r="H19"/>
      <c r="I19"/>
      <c r="J19"/>
      <c r="K19"/>
      <c r="L19"/>
    </row>
    <row r="20" spans="3:14">
      <c r="C20"/>
      <c r="D20"/>
      <c r="E20"/>
      <c r="F20" s="6"/>
      <c r="G20"/>
      <c r="H20"/>
      <c r="I20"/>
      <c r="J20"/>
      <c r="K20"/>
      <c r="L20"/>
    </row>
    <row r="21" spans="3:14">
      <c r="C21"/>
      <c r="D21"/>
      <c r="E21"/>
      <c r="F21" s="6"/>
      <c r="G21"/>
      <c r="H21"/>
      <c r="I21"/>
      <c r="J21"/>
      <c r="K21"/>
      <c r="L21"/>
    </row>
    <row r="22" spans="3:14">
      <c r="C22"/>
      <c r="D22"/>
      <c r="E22"/>
      <c r="F22" s="6"/>
      <c r="G22"/>
      <c r="H22"/>
      <c r="I22"/>
      <c r="J22"/>
      <c r="K22"/>
      <c r="L22"/>
    </row>
    <row r="23" spans="3:14">
      <c r="C23" s="2"/>
      <c r="D23" s="2"/>
      <c r="E23" s="2"/>
      <c r="F23" s="6"/>
      <c r="G23"/>
      <c r="H23"/>
      <c r="I23"/>
      <c r="J23"/>
      <c r="K23"/>
      <c r="L23"/>
      <c r="M23"/>
      <c r="N23"/>
    </row>
    <row r="24" spans="3:14">
      <c r="C24" s="2"/>
      <c r="D24" s="2"/>
      <c r="E24" s="2"/>
      <c r="F24" s="6"/>
      <c r="G24"/>
      <c r="H24"/>
      <c r="I24"/>
      <c r="J24"/>
      <c r="K24"/>
      <c r="L24"/>
      <c r="M24"/>
      <c r="N24"/>
    </row>
    <row r="25" spans="3:14">
      <c r="C25"/>
      <c r="D25"/>
      <c r="E25"/>
      <c r="F25"/>
      <c r="H25"/>
      <c r="I25"/>
      <c r="J25"/>
      <c r="K25"/>
      <c r="L25"/>
      <c r="M25"/>
      <c r="N25"/>
    </row>
    <row r="26" spans="3:14">
      <c r="C26"/>
      <c r="D26"/>
      <c r="E26"/>
      <c r="F26"/>
      <c r="H26"/>
      <c r="I26"/>
      <c r="J26"/>
      <c r="K26"/>
      <c r="L26"/>
      <c r="M26"/>
      <c r="N26"/>
    </row>
    <row r="27" spans="3:14">
      <c r="C27"/>
      <c r="D27"/>
      <c r="E27"/>
      <c r="F27"/>
      <c r="G27"/>
      <c r="H27"/>
      <c r="I27"/>
    </row>
    <row r="28" spans="3:14">
      <c r="C28"/>
      <c r="D28"/>
      <c r="E28"/>
      <c r="G28"/>
      <c r="H28"/>
      <c r="I28"/>
    </row>
    <row r="29" spans="3:14">
      <c r="C29"/>
      <c r="D29"/>
      <c r="E29"/>
      <c r="G29"/>
      <c r="H29"/>
      <c r="I29"/>
    </row>
    <row r="30" spans="3:14">
      <c r="C30"/>
      <c r="D30"/>
      <c r="E30"/>
      <c r="G30"/>
      <c r="H30"/>
      <c r="I30"/>
    </row>
    <row r="31" spans="3:14">
      <c r="C31"/>
      <c r="D31"/>
      <c r="E31"/>
      <c r="G31"/>
      <c r="H31"/>
      <c r="I31"/>
    </row>
    <row r="32" spans="3:14">
      <c r="C32"/>
      <c r="D32"/>
      <c r="E32"/>
      <c r="G32"/>
      <c r="H32"/>
      <c r="I32"/>
    </row>
    <row r="33" spans="3:9">
      <c r="C33"/>
      <c r="D33"/>
      <c r="E33"/>
      <c r="G33"/>
      <c r="H33"/>
      <c r="I33"/>
    </row>
    <row r="34" spans="3:9">
      <c r="C34"/>
      <c r="D34"/>
      <c r="E34"/>
      <c r="G34"/>
      <c r="H34"/>
      <c r="I34"/>
    </row>
    <row r="35" spans="3:9">
      <c r="C35"/>
      <c r="D35"/>
      <c r="E35"/>
      <c r="G35"/>
      <c r="H35"/>
      <c r="I35"/>
    </row>
    <row r="36" spans="3:9">
      <c r="C36"/>
      <c r="D36"/>
      <c r="E36"/>
      <c r="G36"/>
      <c r="H36"/>
      <c r="I36"/>
    </row>
    <row r="37" spans="3:9">
      <c r="C37"/>
      <c r="D37"/>
      <c r="E37"/>
      <c r="G37"/>
      <c r="H37"/>
      <c r="I37"/>
    </row>
    <row r="38" spans="3:9">
      <c r="C38"/>
      <c r="D38"/>
      <c r="E38"/>
      <c r="G38"/>
      <c r="H38"/>
      <c r="I38"/>
    </row>
    <row r="39" spans="3:9">
      <c r="C39"/>
      <c r="D39"/>
      <c r="E39"/>
      <c r="G39"/>
      <c r="H39"/>
      <c r="I39"/>
    </row>
    <row r="40" spans="3:9">
      <c r="C40"/>
      <c r="D40"/>
      <c r="E40"/>
      <c r="G40"/>
      <c r="H40"/>
      <c r="I40"/>
    </row>
    <row r="41" spans="3:9">
      <c r="C41"/>
      <c r="D41"/>
      <c r="E41"/>
    </row>
    <row r="42" spans="3:9">
      <c r="C42"/>
      <c r="D42"/>
      <c r="E42"/>
    </row>
    <row r="43" spans="3:9">
      <c r="C43"/>
      <c r="D43"/>
      <c r="E43"/>
    </row>
    <row r="44" spans="3:9">
      <c r="C44"/>
      <c r="D44"/>
      <c r="E44"/>
    </row>
    <row r="45" spans="3:9">
      <c r="C45"/>
      <c r="D45"/>
    </row>
    <row r="46" spans="3:9">
      <c r="C46"/>
      <c r="D46"/>
    </row>
    <row r="47" spans="3:9">
      <c r="C47"/>
      <c r="D47"/>
    </row>
    <row r="48" spans="3:9">
      <c r="C48"/>
      <c r="D48"/>
    </row>
    <row r="49" spans="1:12">
      <c r="C49"/>
      <c r="D49"/>
    </row>
    <row r="50" spans="1:12">
      <c r="C50"/>
      <c r="D50"/>
    </row>
    <row r="55" spans="1:12" ht="75">
      <c r="A55" s="179" t="s">
        <v>68</v>
      </c>
      <c r="B55" s="179"/>
      <c r="C55" s="15" t="s">
        <v>0</v>
      </c>
      <c r="D55" s="14" t="s">
        <v>83</v>
      </c>
      <c r="E55" s="14" t="s">
        <v>44</v>
      </c>
      <c r="F55" s="14" t="s">
        <v>113</v>
      </c>
      <c r="G55" s="18" t="s">
        <v>65</v>
      </c>
      <c r="H55" s="18" t="s">
        <v>66</v>
      </c>
      <c r="I55" s="19" t="s">
        <v>61</v>
      </c>
      <c r="J55" s="19" t="s">
        <v>62</v>
      </c>
      <c r="K55"/>
      <c r="L55"/>
    </row>
    <row r="56" spans="1:12">
      <c r="A56" s="180"/>
      <c r="B56" s="180"/>
      <c r="C56" s="11">
        <v>0</v>
      </c>
      <c r="D56" s="188">
        <v>0</v>
      </c>
      <c r="E56" s="188">
        <v>0</v>
      </c>
      <c r="F56" s="13" t="e">
        <v>#DIV/0!</v>
      </c>
      <c r="G56" s="188">
        <v>0</v>
      </c>
      <c r="H56" s="12">
        <v>0</v>
      </c>
      <c r="I56" s="188">
        <v>0</v>
      </c>
      <c r="J56" s="12">
        <v>0</v>
      </c>
      <c r="K56"/>
      <c r="L56"/>
    </row>
    <row r="57" spans="1:12">
      <c r="A57" s="180"/>
      <c r="B57" s="180"/>
      <c r="C57"/>
      <c r="D57"/>
      <c r="E57"/>
      <c r="F57"/>
      <c r="G57"/>
      <c r="H57"/>
      <c r="I57"/>
      <c r="J57"/>
      <c r="K57"/>
      <c r="L57"/>
    </row>
    <row r="58" spans="1:12">
      <c r="A58" s="180"/>
      <c r="B58" s="180"/>
      <c r="C58"/>
      <c r="D58"/>
      <c r="E58"/>
      <c r="F58"/>
      <c r="G58"/>
      <c r="H58"/>
      <c r="I58"/>
      <c r="J58"/>
      <c r="K58"/>
      <c r="L58"/>
    </row>
    <row r="59" spans="1:12">
      <c r="A59" s="180"/>
      <c r="B59" s="180"/>
      <c r="C59"/>
      <c r="D59"/>
      <c r="E59"/>
      <c r="F59"/>
      <c r="G59"/>
      <c r="H59"/>
      <c r="I59"/>
      <c r="J59"/>
      <c r="K59"/>
      <c r="L59"/>
    </row>
    <row r="60" spans="1:12">
      <c r="A60" s="180"/>
      <c r="B60" s="180"/>
      <c r="C60"/>
      <c r="D60"/>
      <c r="E60"/>
      <c r="F60"/>
      <c r="G60"/>
      <c r="H60"/>
      <c r="I60"/>
      <c r="J60"/>
      <c r="K60"/>
      <c r="L60"/>
    </row>
    <row r="61" spans="1:12">
      <c r="A61" s="180"/>
      <c r="B61" s="180"/>
      <c r="C61"/>
      <c r="D61"/>
      <c r="E61"/>
      <c r="F61"/>
      <c r="G61"/>
      <c r="H61"/>
      <c r="I61"/>
      <c r="J61"/>
      <c r="K61"/>
      <c r="L61"/>
    </row>
    <row r="62" spans="1:12">
      <c r="A62" s="180"/>
      <c r="B62" s="180"/>
      <c r="C62"/>
      <c r="D62"/>
      <c r="E62"/>
      <c r="F62"/>
      <c r="G62"/>
      <c r="H62"/>
      <c r="I62"/>
      <c r="J62"/>
      <c r="K62"/>
      <c r="L62"/>
    </row>
    <row r="63" spans="1:12">
      <c r="A63" s="180"/>
      <c r="B63" s="180"/>
      <c r="C63"/>
      <c r="D63"/>
      <c r="E63"/>
      <c r="F63"/>
      <c r="G63"/>
      <c r="H63"/>
      <c r="I63"/>
      <c r="J63"/>
      <c r="K63"/>
      <c r="L63"/>
    </row>
    <row r="64" spans="1:12">
      <c r="A64" s="180"/>
      <c r="B64" s="180"/>
      <c r="C64"/>
      <c r="D64"/>
      <c r="E64"/>
      <c r="F64"/>
      <c r="G64"/>
      <c r="H64"/>
      <c r="I64"/>
      <c r="J64"/>
      <c r="K64"/>
      <c r="L64"/>
    </row>
    <row r="65" spans="1:46">
      <c r="A65" s="180"/>
      <c r="B65" s="180"/>
      <c r="C65"/>
      <c r="D65"/>
      <c r="E65"/>
      <c r="F65"/>
      <c r="G65"/>
      <c r="H65"/>
      <c r="I65"/>
      <c r="J65"/>
      <c r="K65"/>
      <c r="L65"/>
    </row>
    <row r="66" spans="1:46">
      <c r="A66" s="180"/>
      <c r="B66" s="180"/>
      <c r="C66"/>
      <c r="D66"/>
      <c r="E66"/>
      <c r="F66"/>
      <c r="G66"/>
      <c r="H66"/>
      <c r="I66"/>
      <c r="J66"/>
      <c r="K66"/>
      <c r="L66"/>
    </row>
    <row r="67" spans="1:46">
      <c r="A67" s="180"/>
      <c r="B67" s="180"/>
      <c r="C67"/>
      <c r="D67"/>
      <c r="E67"/>
      <c r="F67"/>
      <c r="G67"/>
      <c r="H67"/>
      <c r="I67"/>
      <c r="J67"/>
      <c r="K67"/>
      <c r="L67"/>
    </row>
    <row r="68" spans="1:46">
      <c r="A68" s="180"/>
      <c r="B68" s="180"/>
      <c r="C68"/>
      <c r="D68"/>
      <c r="E68"/>
      <c r="F68"/>
      <c r="G68"/>
      <c r="H68"/>
      <c r="I68"/>
      <c r="J68"/>
      <c r="K68"/>
      <c r="L68"/>
    </row>
    <row r="69" spans="1:46">
      <c r="A69" s="180"/>
      <c r="B69" s="180"/>
      <c r="C69"/>
      <c r="D69"/>
      <c r="E69"/>
      <c r="F69"/>
      <c r="G69"/>
      <c r="H69"/>
      <c r="I69"/>
      <c r="J69"/>
      <c r="K69"/>
      <c r="L69"/>
    </row>
    <row r="70" spans="1:46">
      <c r="A70" s="180"/>
      <c r="B70" s="180"/>
      <c r="C70"/>
      <c r="D70"/>
      <c r="E70"/>
      <c r="F70"/>
      <c r="G70"/>
      <c r="H70"/>
      <c r="I70"/>
      <c r="J70"/>
      <c r="K70"/>
      <c r="L70"/>
    </row>
    <row r="71" spans="1:46">
      <c r="A71" s="180"/>
      <c r="B71" s="180"/>
      <c r="C71"/>
      <c r="D71"/>
      <c r="E71"/>
      <c r="F71"/>
      <c r="G71"/>
      <c r="H71"/>
      <c r="I71"/>
      <c r="J71"/>
      <c r="K71"/>
      <c r="L71"/>
    </row>
    <row r="72" spans="1:46">
      <c r="A72" s="180"/>
      <c r="B72" s="180"/>
      <c r="C72"/>
      <c r="D72"/>
      <c r="E72"/>
      <c r="F72"/>
      <c r="G72"/>
      <c r="H72"/>
      <c r="I72"/>
      <c r="J72"/>
      <c r="K72"/>
      <c r="L72"/>
    </row>
    <row r="73" spans="1:46">
      <c r="A73" s="180"/>
      <c r="B73" s="180"/>
      <c r="C73"/>
      <c r="D73"/>
      <c r="E73"/>
      <c r="F73"/>
      <c r="G73"/>
      <c r="H73"/>
      <c r="I73"/>
      <c r="J73"/>
      <c r="K73"/>
      <c r="L73"/>
    </row>
    <row r="74" spans="1:46">
      <c r="A74" s="180"/>
      <c r="B74" s="180"/>
      <c r="C74"/>
      <c r="D74"/>
      <c r="E74"/>
      <c r="F74"/>
      <c r="G74"/>
      <c r="H74"/>
      <c r="I74"/>
      <c r="J74"/>
      <c r="K74"/>
      <c r="L74"/>
    </row>
    <row r="75" spans="1:46">
      <c r="A75" s="180"/>
      <c r="B75" s="180"/>
      <c r="C75"/>
      <c r="D75"/>
      <c r="E75"/>
      <c r="F75"/>
      <c r="G75"/>
      <c r="H75"/>
      <c r="I75"/>
      <c r="J75"/>
      <c r="K75"/>
      <c r="L75"/>
    </row>
    <row r="76" spans="1:46">
      <c r="C76" s="11"/>
      <c r="D76" s="11"/>
      <c r="E76" s="11"/>
      <c r="F76" s="12"/>
      <c r="G76" s="11"/>
      <c r="H76" s="12"/>
      <c r="I76"/>
      <c r="J76"/>
      <c r="K76"/>
      <c r="L76"/>
    </row>
    <row r="77" spans="1:46">
      <c r="C77" s="11"/>
      <c r="D77" s="11"/>
      <c r="E77" s="11"/>
      <c r="F77" s="12"/>
      <c r="G77" s="11"/>
      <c r="H77" s="12"/>
      <c r="I77"/>
      <c r="J77"/>
      <c r="K77"/>
      <c r="L77"/>
    </row>
    <row r="78" spans="1:46">
      <c r="C78"/>
      <c r="D78"/>
      <c r="E78"/>
      <c r="F78"/>
      <c r="G78"/>
      <c r="H78"/>
      <c r="I78"/>
      <c r="J78"/>
      <c r="K78"/>
      <c r="L78"/>
    </row>
    <row r="79" spans="1:46">
      <c r="C79"/>
      <c r="D79"/>
      <c r="E79"/>
      <c r="F79"/>
      <c r="G79"/>
      <c r="H79"/>
      <c r="I79"/>
      <c r="J79"/>
      <c r="K79"/>
      <c r="L79"/>
    </row>
    <row r="80" spans="1:46" s="11" customFormat="1">
      <c r="A80" s="179" t="s">
        <v>72</v>
      </c>
      <c r="B80" s="179"/>
      <c r="C80" s="2"/>
      <c r="D80" s="194" t="s">
        <v>0</v>
      </c>
      <c r="E80"/>
      <c r="F80"/>
      <c r="G80"/>
      <c r="H80"/>
      <c r="I80"/>
      <c r="J80"/>
      <c r="K80"/>
      <c r="L80"/>
      <c r="M80"/>
      <c r="N80"/>
      <c r="O80"/>
      <c r="P80"/>
      <c r="Q80"/>
      <c r="R80"/>
      <c r="S80"/>
      <c r="T80"/>
      <c r="U80"/>
      <c r="V80"/>
      <c r="W80"/>
      <c r="X80" s="2"/>
      <c r="Y80" s="2"/>
      <c r="Z80" s="2"/>
      <c r="AA80" s="2"/>
      <c r="AB80" s="2"/>
      <c r="AC80" s="2"/>
      <c r="AD80" s="2"/>
      <c r="AE80" s="2"/>
      <c r="AF80" s="2"/>
      <c r="AG80" s="2"/>
      <c r="AH80" s="2"/>
      <c r="AI80" s="2"/>
      <c r="AJ80" s="2"/>
      <c r="AK80" s="2"/>
      <c r="AL80" s="2"/>
      <c r="AM80" s="2"/>
      <c r="AN80" s="2"/>
      <c r="AO80" s="2"/>
      <c r="AP80" s="2"/>
      <c r="AQ80" s="2"/>
      <c r="AR80" s="2"/>
      <c r="AS80" s="2"/>
      <c r="AT80" s="2"/>
    </row>
    <row r="81" spans="1:46" s="11" customFormat="1">
      <c r="A81" s="180"/>
      <c r="B81" s="180"/>
      <c r="C81" s="75" t="s">
        <v>38</v>
      </c>
      <c r="D81" s="33">
        <v>0</v>
      </c>
      <c r="E81"/>
      <c r="F81"/>
      <c r="G81"/>
      <c r="H81"/>
      <c r="I81"/>
      <c r="J81"/>
      <c r="K81"/>
      <c r="L81"/>
      <c r="M81"/>
      <c r="N81"/>
      <c r="O81"/>
      <c r="P81"/>
      <c r="Q81"/>
      <c r="R81"/>
      <c r="S81"/>
      <c r="T81"/>
      <c r="U81"/>
      <c r="V81"/>
      <c r="W81"/>
      <c r="X81" s="2"/>
      <c r="Y81" s="2"/>
      <c r="Z81" s="2"/>
      <c r="AA81" s="2"/>
      <c r="AB81" s="2"/>
      <c r="AC81" s="2"/>
      <c r="AD81" s="2"/>
      <c r="AE81" s="2"/>
      <c r="AF81" s="2"/>
      <c r="AG81" s="2"/>
      <c r="AH81" s="2"/>
      <c r="AI81" s="2"/>
      <c r="AJ81" s="2"/>
      <c r="AK81" s="2"/>
      <c r="AL81" s="2"/>
      <c r="AM81" s="2"/>
      <c r="AN81" s="2"/>
      <c r="AO81" s="2"/>
      <c r="AP81" s="2"/>
      <c r="AQ81" s="2"/>
      <c r="AR81" s="2"/>
      <c r="AS81" s="2"/>
      <c r="AT81" s="2"/>
    </row>
    <row r="82" spans="1:46" s="11" customFormat="1">
      <c r="A82" s="180"/>
      <c r="B82" s="180"/>
      <c r="C82" s="5" t="s">
        <v>133</v>
      </c>
      <c r="D82" s="34" t="e">
        <v>#DIV/0!</v>
      </c>
      <c r="E82"/>
      <c r="F82"/>
      <c r="G82"/>
      <c r="H82"/>
      <c r="I82"/>
      <c r="J82"/>
      <c r="K82"/>
      <c r="L82"/>
      <c r="M82"/>
      <c r="N82"/>
      <c r="O82"/>
      <c r="P82"/>
      <c r="Q82"/>
      <c r="R82"/>
      <c r="S82"/>
      <c r="T82"/>
      <c r="U82"/>
      <c r="V82"/>
      <c r="W82"/>
      <c r="X82" s="2"/>
      <c r="Y82" s="2"/>
      <c r="Z82" s="2"/>
      <c r="AA82" s="2"/>
      <c r="AB82" s="2"/>
      <c r="AC82" s="2"/>
      <c r="AD82" s="2"/>
      <c r="AE82" s="2"/>
      <c r="AF82" s="2"/>
      <c r="AG82" s="2"/>
      <c r="AH82" s="2"/>
      <c r="AI82" s="2"/>
      <c r="AJ82" s="2"/>
      <c r="AK82" s="2"/>
      <c r="AL82" s="2"/>
      <c r="AM82" s="2"/>
      <c r="AN82" s="2"/>
      <c r="AO82" s="2"/>
      <c r="AP82" s="2"/>
      <c r="AQ82" s="2"/>
      <c r="AR82" s="2"/>
      <c r="AS82" s="2"/>
      <c r="AT82" s="2"/>
    </row>
    <row r="83" spans="1:46" s="11" customFormat="1">
      <c r="A83" s="180"/>
      <c r="B83" s="180"/>
      <c r="C83" s="5" t="s">
        <v>134</v>
      </c>
      <c r="D83" s="34" t="e">
        <v>#DIV/0!</v>
      </c>
      <c r="E83"/>
      <c r="F83"/>
      <c r="G83"/>
      <c r="H83"/>
      <c r="I83"/>
      <c r="J83"/>
      <c r="K83"/>
      <c r="L83"/>
      <c r="M83"/>
      <c r="N83"/>
      <c r="O83"/>
      <c r="P83"/>
      <c r="Q83"/>
      <c r="R83"/>
      <c r="S83"/>
      <c r="T83"/>
      <c r="U83"/>
      <c r="V83"/>
      <c r="W83"/>
      <c r="X83" s="2"/>
      <c r="Y83" s="2"/>
      <c r="Z83" s="2"/>
      <c r="AA83" s="2"/>
      <c r="AB83" s="2"/>
      <c r="AC83" s="2"/>
      <c r="AD83" s="2"/>
      <c r="AE83" s="2"/>
      <c r="AF83" s="2"/>
      <c r="AG83" s="2"/>
      <c r="AH83" s="2"/>
      <c r="AI83" s="2"/>
      <c r="AJ83" s="2"/>
      <c r="AK83" s="2"/>
      <c r="AL83" s="2"/>
      <c r="AM83" s="2"/>
      <c r="AN83" s="2"/>
      <c r="AO83" s="2"/>
      <c r="AP83" s="2"/>
      <c r="AQ83" s="2"/>
      <c r="AR83" s="2"/>
      <c r="AS83" s="2"/>
      <c r="AT83" s="2"/>
    </row>
    <row r="84" spans="1:46" s="11" customFormat="1">
      <c r="A84" s="180"/>
      <c r="B84" s="180"/>
      <c r="C84" s="5" t="s">
        <v>135</v>
      </c>
      <c r="D84" s="34" t="e">
        <v>#DIV/0!</v>
      </c>
      <c r="E84"/>
      <c r="F84"/>
      <c r="G84"/>
      <c r="H84"/>
      <c r="I84"/>
      <c r="J84"/>
      <c r="K84"/>
      <c r="L84"/>
      <c r="M84"/>
      <c r="N84"/>
      <c r="O84"/>
      <c r="P84"/>
      <c r="Q84"/>
      <c r="R84"/>
      <c r="S84"/>
      <c r="T84"/>
      <c r="U84"/>
      <c r="V84"/>
      <c r="W84"/>
      <c r="X84" s="2"/>
    </row>
    <row r="85" spans="1:46" s="11" customFormat="1">
      <c r="A85" s="180"/>
      <c r="B85" s="180"/>
      <c r="C85" s="5" t="s">
        <v>136</v>
      </c>
      <c r="D85" s="34" t="e">
        <v>#DIV/0!</v>
      </c>
      <c r="E85"/>
      <c r="F85"/>
      <c r="G85"/>
      <c r="H85"/>
      <c r="I85"/>
      <c r="J85"/>
      <c r="K85"/>
      <c r="L85"/>
      <c r="M85"/>
      <c r="N85"/>
      <c r="O85"/>
      <c r="P85"/>
      <c r="Q85"/>
      <c r="R85"/>
      <c r="S85"/>
      <c r="T85"/>
      <c r="U85"/>
      <c r="V85"/>
      <c r="W85"/>
      <c r="X85" s="2"/>
    </row>
    <row r="86" spans="1:46" s="11" customFormat="1">
      <c r="A86" s="180"/>
      <c r="B86" s="180"/>
      <c r="C86" s="5" t="s">
        <v>137</v>
      </c>
      <c r="D86" s="34" t="e">
        <v>#DIV/0!</v>
      </c>
      <c r="E86"/>
      <c r="F86"/>
      <c r="G86"/>
      <c r="H86"/>
      <c r="I86"/>
      <c r="J86"/>
      <c r="K86"/>
      <c r="L86"/>
      <c r="M86"/>
      <c r="N86"/>
      <c r="O86"/>
      <c r="P86"/>
      <c r="Q86"/>
      <c r="R86"/>
      <c r="S86"/>
      <c r="T86"/>
      <c r="U86"/>
      <c r="V86"/>
      <c r="W86"/>
      <c r="X86" s="2"/>
    </row>
    <row r="87" spans="1:46" s="11" customFormat="1">
      <c r="A87" s="180"/>
      <c r="B87" s="180"/>
      <c r="C87" s="5" t="s">
        <v>138</v>
      </c>
      <c r="D87" s="34" t="e">
        <v>#DIV/0!</v>
      </c>
      <c r="E87"/>
      <c r="F87"/>
      <c r="G87"/>
      <c r="H87"/>
      <c r="I87"/>
      <c r="J87"/>
      <c r="K87"/>
      <c r="L87"/>
      <c r="M87"/>
      <c r="N87"/>
      <c r="O87"/>
      <c r="P87"/>
      <c r="Q87"/>
      <c r="R87"/>
      <c r="S87"/>
      <c r="T87"/>
      <c r="U87"/>
      <c r="V87"/>
      <c r="W87"/>
      <c r="X87" s="2"/>
    </row>
    <row r="88" spans="1:46" s="11" customFormat="1">
      <c r="A88" s="180"/>
      <c r="B88" s="180"/>
      <c r="C88" s="5" t="s">
        <v>139</v>
      </c>
      <c r="D88" s="34" t="e">
        <v>#DIV/0!</v>
      </c>
      <c r="E88"/>
      <c r="F88"/>
      <c r="G88"/>
      <c r="H88"/>
      <c r="I88"/>
      <c r="J88"/>
      <c r="K88"/>
      <c r="L88"/>
      <c r="M88"/>
      <c r="N88"/>
      <c r="O88"/>
      <c r="P88"/>
      <c r="Q88"/>
      <c r="R88"/>
      <c r="S88"/>
      <c r="T88"/>
      <c r="U88"/>
      <c r="V88"/>
      <c r="W88"/>
      <c r="X88" s="2"/>
    </row>
    <row r="89" spans="1:46" s="11" customFormat="1">
      <c r="A89" s="180"/>
      <c r="B89" s="180"/>
      <c r="C89" s="5" t="s">
        <v>140</v>
      </c>
      <c r="D89" s="34" t="e">
        <v>#DIV/0!</v>
      </c>
      <c r="E89"/>
      <c r="F89"/>
      <c r="G89"/>
      <c r="H89"/>
      <c r="I89"/>
      <c r="J89"/>
      <c r="K89"/>
      <c r="L89"/>
      <c r="M89"/>
      <c r="N89"/>
      <c r="O89"/>
      <c r="P89"/>
      <c r="Q89"/>
      <c r="R89"/>
      <c r="S89"/>
      <c r="T89"/>
      <c r="U89"/>
      <c r="V89"/>
      <c r="W89"/>
      <c r="X89" s="2"/>
    </row>
    <row r="90" spans="1:46" s="11" customFormat="1">
      <c r="A90" s="180"/>
      <c r="B90" s="180"/>
      <c r="C90" s="5" t="s">
        <v>141</v>
      </c>
      <c r="D90" s="34" t="e">
        <v>#DIV/0!</v>
      </c>
      <c r="E90"/>
      <c r="F90"/>
      <c r="G90"/>
      <c r="H90"/>
      <c r="I90"/>
      <c r="J90"/>
      <c r="K90"/>
      <c r="L90"/>
      <c r="M90"/>
      <c r="N90"/>
      <c r="O90"/>
      <c r="P90"/>
      <c r="Q90"/>
      <c r="R90"/>
      <c r="S90"/>
      <c r="T90"/>
      <c r="U90"/>
      <c r="V90"/>
      <c r="W90"/>
      <c r="X90" s="2"/>
    </row>
    <row r="91" spans="1:46" s="11" customFormat="1">
      <c r="A91" s="180"/>
      <c r="B91" s="180"/>
      <c r="C91" s="5" t="s">
        <v>142</v>
      </c>
      <c r="D91" s="34" t="e">
        <v>#DIV/0!</v>
      </c>
      <c r="E91"/>
      <c r="F91"/>
      <c r="G91"/>
      <c r="H91"/>
      <c r="I91"/>
      <c r="J91"/>
      <c r="K91"/>
      <c r="L91"/>
      <c r="M91"/>
      <c r="N91"/>
      <c r="O91"/>
      <c r="P91"/>
      <c r="Q91"/>
      <c r="R91"/>
      <c r="S91"/>
      <c r="T91"/>
      <c r="U91"/>
      <c r="V91"/>
      <c r="W91"/>
      <c r="X91" s="2"/>
    </row>
    <row r="92" spans="1:46" s="11" customFormat="1">
      <c r="A92" s="180"/>
      <c r="B92" s="180"/>
      <c r="C92" s="5" t="s">
        <v>143</v>
      </c>
      <c r="D92" s="34" t="e">
        <v>#DIV/0!</v>
      </c>
      <c r="E92"/>
      <c r="F92"/>
      <c r="G92"/>
      <c r="H92"/>
      <c r="I92"/>
      <c r="J92"/>
      <c r="K92"/>
      <c r="L92"/>
      <c r="M92"/>
      <c r="N92"/>
      <c r="O92"/>
      <c r="P92"/>
      <c r="Q92"/>
      <c r="R92"/>
      <c r="S92"/>
      <c r="T92"/>
      <c r="U92"/>
      <c r="V92"/>
      <c r="W92"/>
      <c r="X92" s="2"/>
    </row>
    <row r="93" spans="1:46" s="11" customFormat="1">
      <c r="A93" s="180"/>
      <c r="B93" s="180"/>
      <c r="C93"/>
      <c r="D93"/>
      <c r="E93"/>
      <c r="F93"/>
      <c r="G93"/>
      <c r="H93"/>
      <c r="I93"/>
      <c r="J93"/>
      <c r="K93"/>
      <c r="L93"/>
      <c r="M93"/>
      <c r="N93"/>
      <c r="O93" s="6"/>
      <c r="P93" s="6"/>
      <c r="Q93" s="6"/>
      <c r="R93" s="6"/>
      <c r="S93" s="6"/>
      <c r="T93" s="6"/>
      <c r="U93" s="6"/>
      <c r="V93" s="6"/>
      <c r="W93" s="6"/>
      <c r="X93" s="2"/>
    </row>
    <row r="94" spans="1:46" s="11" customFormat="1">
      <c r="A94" s="180"/>
      <c r="B94" s="180"/>
      <c r="C94"/>
      <c r="D94"/>
      <c r="E94"/>
      <c r="F94"/>
      <c r="G94"/>
      <c r="H94"/>
      <c r="I94"/>
      <c r="J94"/>
      <c r="K94"/>
      <c r="L94"/>
      <c r="M94"/>
      <c r="N94"/>
      <c r="O94" s="6"/>
      <c r="P94" s="6"/>
      <c r="Q94" s="6"/>
      <c r="R94" s="6"/>
      <c r="S94" s="6"/>
      <c r="T94" s="6"/>
      <c r="U94" s="6"/>
      <c r="V94" s="6"/>
      <c r="W94" s="6"/>
      <c r="X94" s="2"/>
    </row>
    <row r="95" spans="1:46" s="11" customFormat="1">
      <c r="A95" s="180"/>
      <c r="B95" s="180"/>
      <c r="C95"/>
      <c r="D95"/>
      <c r="E95"/>
      <c r="F95"/>
      <c r="G95"/>
      <c r="H95"/>
      <c r="I95"/>
      <c r="J95"/>
      <c r="K95"/>
      <c r="L95"/>
      <c r="M95"/>
      <c r="N95"/>
      <c r="O95" s="6"/>
      <c r="P95" s="6"/>
      <c r="Q95" s="6"/>
      <c r="R95" s="6"/>
      <c r="S95" s="6"/>
      <c r="T95" s="6"/>
      <c r="U95" s="6"/>
      <c r="V95" s="6"/>
      <c r="W95" s="6"/>
      <c r="X95" s="2"/>
    </row>
    <row r="96" spans="1:46" s="11" customFormat="1">
      <c r="A96" s="180"/>
      <c r="B96" s="180"/>
      <c r="C96"/>
      <c r="D96"/>
      <c r="E96"/>
      <c r="F96"/>
      <c r="G96"/>
      <c r="H96"/>
      <c r="I96"/>
      <c r="J96"/>
      <c r="K96"/>
      <c r="L96"/>
      <c r="M96"/>
      <c r="N96"/>
      <c r="O96" s="6"/>
      <c r="P96" s="6"/>
      <c r="Q96" s="6"/>
      <c r="R96" s="6"/>
      <c r="S96" s="6"/>
      <c r="T96" s="6"/>
      <c r="U96" s="6"/>
      <c r="V96" s="6"/>
      <c r="W96" s="6"/>
      <c r="X96" s="2"/>
    </row>
    <row r="97" spans="1:24" s="11" customFormat="1">
      <c r="A97" s="180"/>
      <c r="B97" s="180"/>
      <c r="C97"/>
      <c r="D97"/>
      <c r="E97"/>
      <c r="F97"/>
      <c r="G97"/>
      <c r="H97"/>
      <c r="I97"/>
      <c r="J97"/>
      <c r="K97"/>
      <c r="L97"/>
      <c r="M97"/>
      <c r="N97"/>
      <c r="O97" s="6"/>
      <c r="P97" s="6"/>
      <c r="Q97" s="6"/>
      <c r="R97" s="6"/>
      <c r="S97" s="6"/>
      <c r="T97" s="6"/>
      <c r="U97" s="6"/>
      <c r="V97" s="6"/>
      <c r="W97" s="6"/>
      <c r="X97" s="2"/>
    </row>
    <row r="98" spans="1:24" s="11" customFormat="1">
      <c r="A98" s="180"/>
      <c r="B98" s="180"/>
      <c r="C98"/>
      <c r="D98"/>
      <c r="E98"/>
      <c r="F98"/>
      <c r="G98"/>
      <c r="H98"/>
      <c r="I98"/>
      <c r="J98"/>
      <c r="K98"/>
      <c r="L98"/>
      <c r="M98"/>
      <c r="N98"/>
      <c r="O98" s="6"/>
      <c r="P98" s="6"/>
      <c r="Q98" s="6"/>
      <c r="R98" s="6"/>
      <c r="S98" s="6"/>
      <c r="T98" s="6"/>
      <c r="U98" s="6"/>
      <c r="V98" s="6"/>
      <c r="W98" s="6"/>
      <c r="X98" s="2"/>
    </row>
    <row r="99" spans="1:24" s="11" customFormat="1">
      <c r="A99" s="180"/>
      <c r="B99" s="180"/>
      <c r="C99"/>
      <c r="D99"/>
      <c r="E99"/>
      <c r="F99"/>
      <c r="G99"/>
      <c r="H99"/>
      <c r="I99"/>
      <c r="J99"/>
      <c r="K99"/>
      <c r="L99"/>
      <c r="M99"/>
      <c r="N99"/>
      <c r="O99" s="6"/>
      <c r="P99" s="6"/>
      <c r="Q99" s="6"/>
      <c r="R99" s="6"/>
      <c r="S99" s="6"/>
      <c r="T99" s="6"/>
      <c r="U99" s="6"/>
      <c r="V99" s="6"/>
      <c r="W99" s="6"/>
      <c r="X99" s="2"/>
    </row>
    <row r="100" spans="1:24" s="11" customFormat="1">
      <c r="A100" s="180"/>
      <c r="B100" s="180"/>
      <c r="C100"/>
      <c r="D100"/>
      <c r="E100"/>
      <c r="F100"/>
      <c r="G100"/>
      <c r="H100"/>
      <c r="I100"/>
      <c r="J100"/>
      <c r="K100"/>
      <c r="L100"/>
      <c r="M100"/>
      <c r="N100"/>
      <c r="O100" s="6"/>
      <c r="P100" s="6"/>
      <c r="Q100" s="6"/>
      <c r="R100" s="6"/>
      <c r="S100" s="6"/>
      <c r="T100" s="6"/>
      <c r="U100" s="6"/>
      <c r="V100" s="6"/>
      <c r="W100" s="6"/>
      <c r="X100" s="2"/>
    </row>
    <row r="101" spans="1:24">
      <c r="C101"/>
      <c r="D101"/>
      <c r="E101"/>
      <c r="F101"/>
      <c r="G101"/>
      <c r="H101"/>
      <c r="I101" s="6"/>
      <c r="J101" s="6"/>
      <c r="K101" s="6"/>
      <c r="L101" s="6"/>
      <c r="M101" s="6"/>
      <c r="N101" s="6"/>
      <c r="O101" s="6"/>
      <c r="P101" s="6"/>
      <c r="Q101" s="6"/>
      <c r="R101" s="6"/>
      <c r="S101" s="6"/>
      <c r="T101" s="6"/>
      <c r="U101" s="6"/>
      <c r="V101" s="6"/>
      <c r="W101" s="6"/>
      <c r="X101"/>
    </row>
    <row r="102" spans="1:24">
      <c r="C102"/>
      <c r="D102"/>
      <c r="E102"/>
      <c r="F102"/>
      <c r="G102"/>
      <c r="H102"/>
      <c r="I102" s="6"/>
      <c r="J102" s="6"/>
      <c r="K102" s="6"/>
      <c r="L102" s="6"/>
      <c r="M102" s="6"/>
      <c r="N102" s="6"/>
      <c r="O102" s="6"/>
      <c r="P102" s="6"/>
      <c r="Q102" s="6"/>
      <c r="R102" s="6"/>
      <c r="S102" s="6"/>
      <c r="T102" s="6"/>
      <c r="U102" s="6"/>
      <c r="V102" s="6"/>
      <c r="W102" s="6"/>
      <c r="X102"/>
    </row>
    <row r="103" spans="1:24">
      <c r="C103"/>
      <c r="D103"/>
      <c r="E103"/>
      <c r="F103"/>
      <c r="G103"/>
      <c r="H103"/>
      <c r="I103" s="6"/>
      <c r="J103" s="6"/>
      <c r="K103" s="6"/>
      <c r="L103" s="6"/>
      <c r="M103" s="6"/>
      <c r="N103" s="6"/>
      <c r="O103" s="6"/>
      <c r="P103" s="6"/>
      <c r="Q103" s="6"/>
      <c r="R103" s="6"/>
      <c r="S103" s="6"/>
      <c r="T103" s="6"/>
      <c r="U103" s="6"/>
      <c r="V103" s="6"/>
      <c r="W103" s="6"/>
      <c r="X103"/>
    </row>
    <row r="104" spans="1:24">
      <c r="C104"/>
      <c r="D104"/>
      <c r="E104"/>
      <c r="F104"/>
      <c r="G104"/>
      <c r="H104"/>
      <c r="I104" s="6"/>
      <c r="J104" s="6"/>
      <c r="K104" s="6"/>
      <c r="L104" s="6"/>
      <c r="M104" s="6"/>
      <c r="N104" s="6"/>
      <c r="O104" s="6"/>
      <c r="P104" s="6"/>
      <c r="Q104" s="6"/>
      <c r="R104" s="6"/>
      <c r="S104" s="6"/>
      <c r="T104" s="6"/>
      <c r="U104" s="6"/>
      <c r="V104" s="6"/>
      <c r="W104" s="6"/>
      <c r="X104"/>
    </row>
    <row r="105" spans="1:24">
      <c r="C105"/>
      <c r="D105"/>
      <c r="E105"/>
      <c r="F105"/>
      <c r="G105"/>
      <c r="H105"/>
      <c r="I105" s="6"/>
      <c r="J105" s="6"/>
      <c r="K105" s="6"/>
      <c r="L105" s="6"/>
      <c r="M105" s="6"/>
      <c r="N105" s="6"/>
      <c r="O105" s="6"/>
      <c r="P105" s="6"/>
      <c r="Q105" s="6"/>
      <c r="R105" s="6"/>
      <c r="S105" s="6"/>
      <c r="T105" s="6"/>
      <c r="U105" s="6"/>
      <c r="V105" s="6"/>
      <c r="W105" s="6"/>
      <c r="X105"/>
    </row>
    <row r="106" spans="1:24">
      <c r="C106" s="5"/>
      <c r="D106" s="6"/>
      <c r="E106" s="6"/>
      <c r="F106" s="6"/>
      <c r="G106" s="6"/>
      <c r="H106" s="6"/>
      <c r="I106" s="6"/>
      <c r="J106" s="6"/>
      <c r="K106" s="6"/>
      <c r="L106" s="6"/>
      <c r="M106" s="6"/>
      <c r="N106" s="6"/>
      <c r="O106" s="6"/>
      <c r="P106" s="6"/>
      <c r="Q106" s="6"/>
      <c r="R106" s="6"/>
      <c r="S106" s="6"/>
      <c r="T106" s="6"/>
      <c r="U106" s="6"/>
      <c r="V106" s="6"/>
      <c r="W106" s="6"/>
      <c r="X106"/>
    </row>
    <row r="107" spans="1:24">
      <c r="C107" s="5"/>
      <c r="D107" s="6"/>
      <c r="E107" s="6"/>
      <c r="F107" s="6"/>
      <c r="G107" s="6"/>
      <c r="H107" s="6"/>
      <c r="I107" s="6"/>
      <c r="J107" s="6"/>
      <c r="K107" s="6"/>
      <c r="L107" s="6"/>
      <c r="M107" s="6"/>
      <c r="N107" s="6"/>
      <c r="O107" s="6"/>
      <c r="P107" s="6"/>
      <c r="Q107" s="6"/>
      <c r="R107" s="6"/>
      <c r="S107" s="6"/>
      <c r="T107" s="6"/>
      <c r="U107" s="6"/>
      <c r="V107" s="6"/>
      <c r="W107" s="6"/>
      <c r="X107"/>
    </row>
    <row r="108" spans="1:24">
      <c r="C108" s="5"/>
      <c r="D108" s="6"/>
      <c r="E108" s="6"/>
      <c r="F108" s="6"/>
      <c r="G108" s="6"/>
      <c r="H108" s="6"/>
      <c r="I108" s="6"/>
      <c r="J108" s="6"/>
      <c r="K108" s="6"/>
      <c r="L108" s="6"/>
      <c r="M108" s="6"/>
      <c r="N108" s="6"/>
      <c r="O108" s="6"/>
      <c r="P108" s="6"/>
      <c r="Q108" s="6"/>
      <c r="R108" s="6"/>
      <c r="S108" s="6"/>
      <c r="T108" s="6"/>
      <c r="U108" s="6"/>
      <c r="V108" s="6"/>
      <c r="W108" s="6"/>
      <c r="X108" s="6"/>
    </row>
    <row r="109" spans="1:24">
      <c r="C109"/>
      <c r="D109"/>
      <c r="E109"/>
    </row>
    <row r="110" spans="1:24">
      <c r="C110"/>
      <c r="D110"/>
      <c r="E110"/>
    </row>
    <row r="111" spans="1:24">
      <c r="C111"/>
      <c r="D111"/>
      <c r="E111"/>
    </row>
    <row r="112" spans="1:24">
      <c r="C112"/>
      <c r="D112"/>
      <c r="E112"/>
    </row>
    <row r="113" spans="3:5">
      <c r="C113"/>
      <c r="D113"/>
      <c r="E113"/>
    </row>
    <row r="140" spans="1:24" s="14" customFormat="1">
      <c r="A140" s="179" t="s">
        <v>73</v>
      </c>
      <c r="B140" s="179"/>
      <c r="C140" s="191"/>
      <c r="D140" s="192" t="s">
        <v>0</v>
      </c>
      <c r="E140"/>
      <c r="F140"/>
      <c r="G140"/>
      <c r="H140"/>
      <c r="I140"/>
      <c r="J140"/>
      <c r="K140"/>
      <c r="L140"/>
      <c r="M140"/>
      <c r="N140"/>
      <c r="O140"/>
      <c r="P140"/>
      <c r="Q140"/>
      <c r="R140"/>
      <c r="S140"/>
      <c r="T140"/>
      <c r="U140"/>
      <c r="V140"/>
      <c r="W140"/>
    </row>
    <row r="141" spans="1:24" s="11" customFormat="1">
      <c r="A141" s="180"/>
      <c r="B141" s="180"/>
      <c r="C141" s="193" t="s">
        <v>71</v>
      </c>
      <c r="D141" s="33">
        <v>0</v>
      </c>
      <c r="E141"/>
      <c r="F141"/>
      <c r="G141"/>
      <c r="H141"/>
      <c r="I141"/>
      <c r="J141"/>
      <c r="K141"/>
      <c r="L141"/>
      <c r="M141"/>
      <c r="N141"/>
      <c r="O141"/>
      <c r="P141"/>
      <c r="Q141"/>
      <c r="R141"/>
      <c r="S141"/>
      <c r="T141"/>
      <c r="U141"/>
      <c r="V141"/>
      <c r="W141"/>
      <c r="X141" s="2"/>
    </row>
    <row r="142" spans="1:24" s="11" customFormat="1">
      <c r="A142" s="180"/>
      <c r="B142" s="180"/>
      <c r="C142" s="5" t="s">
        <v>34</v>
      </c>
      <c r="D142" s="6" t="e">
        <v>#DIV/0!</v>
      </c>
      <c r="E142"/>
      <c r="F142"/>
      <c r="G142"/>
      <c r="H142"/>
      <c r="I142"/>
      <c r="J142"/>
      <c r="K142"/>
      <c r="L142"/>
      <c r="M142"/>
      <c r="N142"/>
      <c r="O142"/>
      <c r="P142"/>
      <c r="Q142"/>
      <c r="R142"/>
      <c r="S142"/>
      <c r="T142"/>
      <c r="U142"/>
      <c r="V142"/>
      <c r="W142"/>
      <c r="X142" s="2"/>
    </row>
    <row r="143" spans="1:24" s="11" customFormat="1">
      <c r="A143" s="180"/>
      <c r="B143" s="180"/>
      <c r="C143" s="5" t="s">
        <v>35</v>
      </c>
      <c r="D143" s="6" t="e">
        <v>#DIV/0!</v>
      </c>
      <c r="E143"/>
      <c r="F143"/>
      <c r="G143"/>
      <c r="H143"/>
      <c r="I143"/>
      <c r="J143"/>
      <c r="K143"/>
      <c r="L143"/>
      <c r="M143"/>
      <c r="N143"/>
      <c r="O143"/>
      <c r="P143"/>
      <c r="Q143"/>
      <c r="R143"/>
      <c r="S143"/>
      <c r="T143"/>
      <c r="U143"/>
      <c r="V143"/>
      <c r="W143"/>
      <c r="X143" s="2"/>
    </row>
    <row r="144" spans="1:24" s="11" customFormat="1">
      <c r="A144" s="180"/>
      <c r="B144" s="180"/>
      <c r="C144" s="5" t="s">
        <v>105</v>
      </c>
      <c r="D144" s="6" t="e">
        <v>#DIV/0!</v>
      </c>
      <c r="E144"/>
      <c r="F144"/>
      <c r="G144"/>
      <c r="H144"/>
      <c r="I144"/>
      <c r="J144"/>
      <c r="K144"/>
      <c r="L144"/>
      <c r="M144"/>
      <c r="N144"/>
      <c r="O144"/>
      <c r="P144"/>
      <c r="Q144"/>
      <c r="R144"/>
      <c r="S144"/>
      <c r="T144"/>
      <c r="U144"/>
      <c r="V144"/>
      <c r="W144"/>
      <c r="X144" s="2"/>
    </row>
    <row r="145" spans="1:24" s="11" customFormat="1">
      <c r="A145" s="180"/>
      <c r="B145" s="180"/>
      <c r="C145" s="5" t="s">
        <v>106</v>
      </c>
      <c r="D145" s="6" t="e">
        <v>#DIV/0!</v>
      </c>
      <c r="E145"/>
      <c r="F145"/>
      <c r="G145"/>
      <c r="H145"/>
      <c r="I145"/>
      <c r="J145"/>
      <c r="K145"/>
      <c r="L145"/>
      <c r="M145"/>
      <c r="N145"/>
      <c r="O145"/>
      <c r="P145"/>
      <c r="Q145"/>
      <c r="R145"/>
      <c r="S145"/>
      <c r="T145"/>
      <c r="U145"/>
      <c r="V145"/>
      <c r="W145"/>
      <c r="X145" s="2"/>
    </row>
    <row r="146" spans="1:24" s="11" customFormat="1">
      <c r="A146" s="180"/>
      <c r="B146" s="180"/>
      <c r="C146" s="5" t="s">
        <v>107</v>
      </c>
      <c r="D146" s="6" t="e">
        <v>#DIV/0!</v>
      </c>
      <c r="E146"/>
      <c r="F146"/>
      <c r="G146"/>
      <c r="H146"/>
      <c r="I146"/>
      <c r="J146"/>
      <c r="K146"/>
      <c r="L146"/>
      <c r="M146"/>
      <c r="N146"/>
      <c r="O146"/>
      <c r="P146"/>
      <c r="Q146"/>
      <c r="R146"/>
      <c r="S146"/>
      <c r="T146"/>
      <c r="U146"/>
      <c r="V146"/>
      <c r="W146"/>
      <c r="X146" s="2"/>
    </row>
    <row r="147" spans="1:24" s="11" customFormat="1">
      <c r="A147" s="180"/>
      <c r="B147" s="180"/>
      <c r="C147" s="5" t="s">
        <v>108</v>
      </c>
      <c r="D147" s="6" t="e">
        <v>#DIV/0!</v>
      </c>
      <c r="E147"/>
      <c r="F147"/>
      <c r="G147"/>
      <c r="H147"/>
      <c r="I147"/>
      <c r="J147"/>
      <c r="K147"/>
      <c r="L147"/>
      <c r="M147"/>
      <c r="N147"/>
      <c r="O147"/>
      <c r="P147"/>
      <c r="Q147"/>
      <c r="R147"/>
      <c r="S147"/>
      <c r="T147"/>
      <c r="U147"/>
      <c r="V147"/>
      <c r="W147"/>
      <c r="X147" s="2"/>
    </row>
    <row r="148" spans="1:24" s="11" customFormat="1">
      <c r="A148" s="180"/>
      <c r="B148" s="180"/>
      <c r="C148" s="5" t="s">
        <v>109</v>
      </c>
      <c r="D148" s="6" t="e">
        <v>#DIV/0!</v>
      </c>
      <c r="E148"/>
      <c r="F148"/>
      <c r="G148"/>
      <c r="H148"/>
      <c r="I148"/>
      <c r="J148"/>
      <c r="K148"/>
      <c r="L148"/>
      <c r="M148"/>
      <c r="N148"/>
      <c r="O148"/>
      <c r="P148"/>
      <c r="Q148"/>
      <c r="R148"/>
      <c r="S148"/>
      <c r="T148"/>
      <c r="U148"/>
      <c r="V148"/>
      <c r="W148"/>
      <c r="X148" s="2"/>
    </row>
    <row r="149" spans="1:24" s="11" customFormat="1">
      <c r="A149" s="180"/>
      <c r="B149" s="180"/>
      <c r="C149" s="5" t="s">
        <v>110</v>
      </c>
      <c r="D149" s="6" t="e">
        <v>#DIV/0!</v>
      </c>
      <c r="E149"/>
      <c r="F149"/>
      <c r="G149"/>
      <c r="H149"/>
      <c r="I149"/>
      <c r="J149"/>
      <c r="K149"/>
      <c r="L149"/>
      <c r="M149"/>
      <c r="N149"/>
      <c r="O149"/>
      <c r="P149"/>
      <c r="Q149"/>
      <c r="R149"/>
      <c r="S149"/>
      <c r="T149"/>
      <c r="U149"/>
      <c r="V149"/>
      <c r="W149"/>
      <c r="X149" s="2"/>
    </row>
    <row r="150" spans="1:24" s="11" customFormat="1">
      <c r="A150" s="180"/>
      <c r="B150" s="180"/>
      <c r="C150" s="5" t="s">
        <v>49</v>
      </c>
      <c r="D150" s="6" t="e">
        <v>#DIV/0!</v>
      </c>
      <c r="E150"/>
      <c r="F150"/>
      <c r="G150"/>
      <c r="H150"/>
      <c r="I150"/>
      <c r="J150"/>
      <c r="K150"/>
      <c r="L150"/>
      <c r="M150"/>
      <c r="N150"/>
      <c r="O150"/>
      <c r="P150"/>
      <c r="Q150"/>
      <c r="R150"/>
      <c r="S150"/>
      <c r="T150"/>
      <c r="U150"/>
      <c r="V150"/>
      <c r="W150"/>
      <c r="X150" s="2"/>
    </row>
    <row r="151" spans="1:24" s="11" customFormat="1">
      <c r="A151" s="180"/>
      <c r="B151" s="180"/>
      <c r="C151" s="5" t="s">
        <v>111</v>
      </c>
      <c r="D151" s="6" t="e">
        <v>#DIV/0!</v>
      </c>
      <c r="E151"/>
      <c r="F151"/>
      <c r="G151"/>
      <c r="H151"/>
      <c r="I151"/>
      <c r="J151"/>
      <c r="K151"/>
      <c r="L151"/>
      <c r="M151"/>
      <c r="N151"/>
      <c r="O151"/>
      <c r="P151"/>
      <c r="Q151"/>
      <c r="R151"/>
      <c r="S151"/>
      <c r="T151"/>
      <c r="U151"/>
      <c r="V151"/>
      <c r="W151"/>
      <c r="X151" s="2"/>
    </row>
    <row r="152" spans="1:24" s="11" customFormat="1">
      <c r="A152" s="180"/>
      <c r="B152" s="180"/>
      <c r="C152" s="5" t="s">
        <v>37</v>
      </c>
      <c r="D152" s="6" t="e">
        <v>#DIV/0!</v>
      </c>
      <c r="E152"/>
      <c r="F152"/>
      <c r="G152"/>
      <c r="H152"/>
      <c r="I152"/>
      <c r="J152"/>
      <c r="K152"/>
      <c r="L152"/>
      <c r="M152"/>
      <c r="N152"/>
      <c r="O152"/>
      <c r="P152"/>
      <c r="Q152"/>
      <c r="R152"/>
      <c r="S152"/>
      <c r="T152"/>
      <c r="U152"/>
      <c r="V152"/>
      <c r="W152"/>
      <c r="X152" s="2"/>
    </row>
    <row r="153" spans="1:24" s="11" customFormat="1">
      <c r="A153" s="180"/>
      <c r="B153" s="180"/>
      <c r="C153"/>
      <c r="D153"/>
      <c r="E153"/>
      <c r="F153"/>
      <c r="G153"/>
      <c r="H153"/>
      <c r="I153"/>
      <c r="J153"/>
      <c r="K153"/>
      <c r="L153"/>
      <c r="M153"/>
      <c r="N153"/>
      <c r="O153"/>
      <c r="P153"/>
      <c r="Q153"/>
      <c r="R153"/>
      <c r="S153"/>
      <c r="T153"/>
      <c r="U153"/>
      <c r="V153"/>
      <c r="W153"/>
      <c r="X153" s="2"/>
    </row>
    <row r="154" spans="1:24" s="11" customFormat="1">
      <c r="A154" s="180"/>
      <c r="B154" s="180"/>
      <c r="C154"/>
      <c r="D154"/>
      <c r="E154"/>
      <c r="F154"/>
      <c r="G154"/>
      <c r="H154"/>
      <c r="I154"/>
      <c r="J154"/>
      <c r="K154"/>
      <c r="L154"/>
      <c r="M154"/>
      <c r="N154"/>
      <c r="O154"/>
      <c r="P154"/>
      <c r="Q154" s="2"/>
      <c r="R154" s="2"/>
      <c r="S154" s="2"/>
      <c r="T154" s="2"/>
      <c r="U154" s="2"/>
      <c r="V154" s="2"/>
      <c r="W154" s="2"/>
      <c r="X154" s="2"/>
    </row>
    <row r="155" spans="1:24" s="11" customFormat="1">
      <c r="A155" s="180"/>
      <c r="B155" s="180"/>
      <c r="C155"/>
      <c r="D155"/>
      <c r="E155"/>
      <c r="F155"/>
      <c r="G155"/>
      <c r="H155"/>
      <c r="I155"/>
      <c r="J155"/>
      <c r="K155"/>
      <c r="L155"/>
      <c r="M155"/>
      <c r="N155"/>
      <c r="O155"/>
      <c r="P155"/>
      <c r="Q155" s="6"/>
      <c r="R155" s="6"/>
      <c r="S155" s="6"/>
      <c r="T155" s="6"/>
      <c r="U155" s="6"/>
      <c r="V155" s="6"/>
      <c r="W155" s="6"/>
      <c r="X155" s="6"/>
    </row>
    <row r="156" spans="1:24" s="11" customFormat="1">
      <c r="A156" s="180"/>
      <c r="B156" s="180"/>
      <c r="C156"/>
      <c r="D156"/>
      <c r="E156"/>
      <c r="F156"/>
      <c r="G156"/>
      <c r="H156"/>
      <c r="I156"/>
      <c r="J156"/>
      <c r="K156"/>
      <c r="L156"/>
      <c r="M156"/>
      <c r="N156"/>
      <c r="O156"/>
      <c r="P156"/>
    </row>
    <row r="157" spans="1:24" s="11" customFormat="1">
      <c r="A157" s="180"/>
      <c r="B157" s="180"/>
      <c r="C157"/>
      <c r="D157"/>
      <c r="E157"/>
      <c r="F157"/>
      <c r="G157"/>
      <c r="H157"/>
      <c r="I157"/>
      <c r="J157"/>
      <c r="K157"/>
      <c r="L157"/>
      <c r="M157"/>
      <c r="N157"/>
      <c r="O157"/>
      <c r="P157"/>
    </row>
    <row r="158" spans="1:24" s="11" customFormat="1">
      <c r="A158" s="180"/>
      <c r="B158" s="180"/>
      <c r="C158"/>
      <c r="D158"/>
      <c r="E158"/>
      <c r="F158"/>
      <c r="G158"/>
      <c r="H158"/>
      <c r="I158"/>
      <c r="J158"/>
      <c r="K158"/>
      <c r="L158"/>
      <c r="M158"/>
      <c r="N158"/>
      <c r="O158"/>
      <c r="P158"/>
    </row>
    <row r="159" spans="1:24" s="11" customFormat="1">
      <c r="A159" s="180"/>
      <c r="B159" s="180"/>
      <c r="C159"/>
      <c r="D159"/>
      <c r="E159"/>
      <c r="F159"/>
      <c r="G159"/>
      <c r="H159"/>
      <c r="I159"/>
      <c r="J159"/>
      <c r="K159"/>
      <c r="L159"/>
      <c r="M159"/>
      <c r="N159"/>
      <c r="O159"/>
      <c r="P159"/>
    </row>
    <row r="160" spans="1:24" s="11" customFormat="1">
      <c r="A160" s="180"/>
      <c r="B160" s="180"/>
      <c r="C160"/>
      <c r="D160"/>
      <c r="E160"/>
      <c r="F160"/>
      <c r="G160"/>
      <c r="H160"/>
      <c r="I160"/>
      <c r="J160"/>
      <c r="K160"/>
      <c r="L160"/>
      <c r="M160"/>
      <c r="N160"/>
      <c r="O160"/>
      <c r="P160"/>
    </row>
    <row r="161" spans="3:16" s="11" customFormat="1">
      <c r="C161"/>
      <c r="D161"/>
      <c r="E161"/>
      <c r="F161"/>
      <c r="G161"/>
      <c r="H161"/>
      <c r="I161"/>
      <c r="J161"/>
      <c r="K161"/>
      <c r="L161"/>
      <c r="M161"/>
      <c r="N161"/>
      <c r="O161"/>
      <c r="P161"/>
    </row>
    <row r="162" spans="3:16">
      <c r="C162"/>
      <c r="D162"/>
    </row>
    <row r="163" spans="3:16">
      <c r="C163"/>
      <c r="D163"/>
    </row>
    <row r="164" spans="3:16">
      <c r="C164"/>
      <c r="D164"/>
    </row>
    <row r="165" spans="3:16">
      <c r="C165"/>
      <c r="D165"/>
    </row>
    <row r="166" spans="3:16">
      <c r="C166"/>
      <c r="D166"/>
    </row>
    <row r="167" spans="3:16">
      <c r="C167"/>
      <c r="D167"/>
    </row>
    <row r="168" spans="3:16">
      <c r="C168"/>
      <c r="D168"/>
    </row>
    <row r="169" spans="3:16">
      <c r="C169"/>
      <c r="D169"/>
    </row>
    <row r="170" spans="3:16">
      <c r="C170"/>
      <c r="D170"/>
    </row>
    <row r="171" spans="3:16">
      <c r="C171"/>
      <c r="D171"/>
    </row>
    <row r="172" spans="3:16">
      <c r="C172"/>
      <c r="D172"/>
    </row>
    <row r="173" spans="3:16">
      <c r="C173"/>
      <c r="D173"/>
    </row>
    <row r="174" spans="3:16">
      <c r="C174"/>
      <c r="D174"/>
    </row>
    <row r="175" spans="3:16">
      <c r="C175"/>
      <c r="D175"/>
    </row>
    <row r="176" spans="3:16">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sheetData>
  <sheetProtection selectLockedCells="1" pivotTables="0" selectUnlockedCells="1"/>
  <mergeCells count="5">
    <mergeCell ref="A80:B100"/>
    <mergeCell ref="A140:B160"/>
    <mergeCell ref="A55:B75"/>
    <mergeCell ref="A1:U1"/>
    <mergeCell ref="J2:O4"/>
  </mergeCells>
  <pageMargins left="0.7" right="0.7" top="0.75" bottom="0.75" header="0.3" footer="0.3"/>
  <pageSetup orientation="portrait" horizontalDpi="1200" verticalDpi="1200" r:id="rId6"/>
  <drawing r:id="rId7"/>
  <extLst>
    <ext xmlns:x14="http://schemas.microsoft.com/office/spreadsheetml/2009/9/main" uri="{A8765BA9-456A-4dab-B4F3-ACF838C121DE}">
      <x14:slicerList>
        <x14:slicer r:id="rId8"/>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0070C0"/>
  </sheetPr>
  <dimension ref="A1:AS160"/>
  <sheetViews>
    <sheetView showGridLines="0" showRowColHeaders="0" workbookViewId="0">
      <selection sqref="A1:N1"/>
    </sheetView>
  </sheetViews>
  <sheetFormatPr defaultColWidth="18.28515625" defaultRowHeight="15"/>
  <cols>
    <col min="1" max="1" width="18.28515625" style="9"/>
    <col min="2" max="2" width="39.7109375" style="9" customWidth="1"/>
    <col min="3" max="3" width="12" style="9" customWidth="1"/>
    <col min="4" max="4" width="31.5703125" style="9" customWidth="1"/>
    <col min="5" max="5" width="12.7109375" style="9" customWidth="1"/>
    <col min="6" max="6" width="12.85546875" style="9" customWidth="1"/>
    <col min="7" max="7" width="12.5703125" style="9" customWidth="1"/>
    <col min="8" max="8" width="12.85546875" style="9" customWidth="1"/>
    <col min="9" max="9" width="12.7109375" style="9" customWidth="1"/>
    <col min="10" max="11" width="10.85546875" style="9" customWidth="1"/>
    <col min="12" max="16384" width="18.28515625" style="9"/>
  </cols>
  <sheetData>
    <row r="1" spans="1:21" ht="31.5" customHeight="1">
      <c r="A1" s="181" t="s">
        <v>67</v>
      </c>
      <c r="B1" s="181"/>
      <c r="C1" s="181"/>
      <c r="D1" s="181"/>
      <c r="E1" s="181"/>
      <c r="F1" s="181"/>
      <c r="G1" s="181"/>
      <c r="H1" s="181"/>
      <c r="I1" s="181"/>
      <c r="J1" s="181"/>
      <c r="K1" s="181"/>
      <c r="L1" s="181"/>
      <c r="M1" s="181"/>
      <c r="N1" s="181"/>
      <c r="O1" s="61"/>
      <c r="P1" s="61"/>
      <c r="Q1" s="61"/>
      <c r="R1" s="61"/>
      <c r="S1" s="61"/>
      <c r="T1" s="61"/>
      <c r="U1" s="61"/>
    </row>
    <row r="2" spans="1:21" ht="15" customHeight="1">
      <c r="B2" s="24"/>
      <c r="C2" s="24" t="s">
        <v>68</v>
      </c>
      <c r="D2" s="25"/>
      <c r="E2" s="25" t="s">
        <v>68</v>
      </c>
      <c r="G2" s="182" t="s">
        <v>104</v>
      </c>
      <c r="H2" s="182"/>
      <c r="I2" s="182"/>
      <c r="J2" s="182"/>
      <c r="K2" s="182"/>
    </row>
    <row r="3" spans="1:21">
      <c r="B3" s="24" t="s">
        <v>25</v>
      </c>
      <c r="C3" s="102" t="s">
        <v>132</v>
      </c>
      <c r="D3" s="25"/>
      <c r="E3" s="101" t="s">
        <v>132</v>
      </c>
      <c r="G3" s="183"/>
      <c r="H3" s="183"/>
      <c r="I3" s="183"/>
      <c r="J3" s="183"/>
      <c r="K3" s="183"/>
    </row>
    <row r="4" spans="1:21">
      <c r="B4" s="17" t="s">
        <v>57</v>
      </c>
      <c r="C4" s="7">
        <v>0</v>
      </c>
      <c r="D4" s="17" t="s">
        <v>70</v>
      </c>
      <c r="E4" s="16" t="e">
        <v>#DIV/0!</v>
      </c>
      <c r="G4" s="183"/>
      <c r="H4" s="183"/>
      <c r="I4" s="183"/>
      <c r="J4" s="183"/>
      <c r="K4" s="183"/>
    </row>
    <row r="5" spans="1:21">
      <c r="B5" s="5" t="s">
        <v>117</v>
      </c>
      <c r="C5" s="7" t="e">
        <v>#DIV/0!</v>
      </c>
      <c r="D5"/>
      <c r="E5"/>
    </row>
    <row r="6" spans="1:21">
      <c r="B6" s="17" t="s">
        <v>58</v>
      </c>
      <c r="C6" s="7">
        <v>0</v>
      </c>
    </row>
    <row r="7" spans="1:21">
      <c r="B7" s="5" t="s">
        <v>118</v>
      </c>
      <c r="C7" s="7" t="e">
        <v>#DIV/0!</v>
      </c>
    </row>
    <row r="38" spans="1:45" ht="90">
      <c r="B38" s="21" t="s">
        <v>67</v>
      </c>
      <c r="C38" s="14" t="s">
        <v>83</v>
      </c>
      <c r="D38" s="14" t="s">
        <v>44</v>
      </c>
      <c r="E38" s="14" t="s">
        <v>112</v>
      </c>
      <c r="F38" s="11" t="s">
        <v>119</v>
      </c>
      <c r="G38" s="18" t="s">
        <v>65</v>
      </c>
      <c r="H38" s="18" t="s">
        <v>66</v>
      </c>
      <c r="I38" s="19" t="s">
        <v>61</v>
      </c>
      <c r="J38" s="19" t="s">
        <v>62</v>
      </c>
      <c r="K38"/>
      <c r="L38"/>
      <c r="M38"/>
    </row>
    <row r="39" spans="1:45">
      <c r="B39" s="10" t="s">
        <v>132</v>
      </c>
      <c r="C39" s="11">
        <v>0</v>
      </c>
      <c r="D39" s="11">
        <v>0</v>
      </c>
      <c r="E39" s="13" t="e">
        <v>#DIV/0!</v>
      </c>
      <c r="F39" s="11" t="e">
        <v>#DIV/0!</v>
      </c>
      <c r="G39" s="11">
        <v>0</v>
      </c>
      <c r="H39" s="12" t="e">
        <v>#DIV/0!</v>
      </c>
      <c r="I39" s="11">
        <v>0</v>
      </c>
      <c r="J39" s="12" t="e">
        <v>#DIV/0!</v>
      </c>
      <c r="K39"/>
      <c r="L39"/>
      <c r="M39"/>
    </row>
    <row r="40" spans="1:45">
      <c r="B40"/>
      <c r="C40"/>
      <c r="D40"/>
      <c r="E40"/>
      <c r="F40"/>
      <c r="G40"/>
      <c r="H40"/>
      <c r="I40"/>
      <c r="J40"/>
      <c r="K40"/>
    </row>
    <row r="41" spans="1:45">
      <c r="B41"/>
      <c r="C41"/>
      <c r="D41"/>
      <c r="E41"/>
      <c r="F41"/>
      <c r="G41"/>
      <c r="H41"/>
      <c r="I41"/>
      <c r="J41"/>
      <c r="K41"/>
    </row>
    <row r="42" spans="1:45">
      <c r="A42" s="184" t="s">
        <v>72</v>
      </c>
      <c r="B42"/>
      <c r="C42" s="4" t="s">
        <v>68</v>
      </c>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row>
    <row r="43" spans="1:45">
      <c r="A43" s="185"/>
      <c r="B43" s="4" t="s">
        <v>38</v>
      </c>
      <c r="C43" t="s">
        <v>132</v>
      </c>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row>
    <row r="44" spans="1:45">
      <c r="A44" s="185"/>
      <c r="B44" s="5" t="s">
        <v>28</v>
      </c>
      <c r="C44" s="6" t="e">
        <v>#DIV/0!</v>
      </c>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row>
    <row r="45" spans="1:45">
      <c r="A45" s="185"/>
      <c r="B45" s="5" t="s">
        <v>29</v>
      </c>
      <c r="C45" s="6" t="e">
        <v>#DIV/0!</v>
      </c>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row>
    <row r="46" spans="1:45">
      <c r="A46" s="185"/>
      <c r="B46" s="5" t="s">
        <v>30</v>
      </c>
      <c r="C46" s="6" t="e">
        <v>#DIV/0!</v>
      </c>
      <c r="D46"/>
      <c r="E46"/>
      <c r="F46"/>
      <c r="G46"/>
      <c r="H46"/>
      <c r="I46"/>
      <c r="J46"/>
      <c r="K46"/>
      <c r="L46"/>
      <c r="M46"/>
      <c r="N46"/>
    </row>
    <row r="47" spans="1:45">
      <c r="A47" s="185"/>
      <c r="B47" s="5" t="s">
        <v>31</v>
      </c>
      <c r="C47" s="6" t="e">
        <v>#DIV/0!</v>
      </c>
      <c r="D47"/>
      <c r="E47"/>
      <c r="F47"/>
      <c r="G47"/>
      <c r="H47"/>
      <c r="I47"/>
      <c r="J47"/>
      <c r="K47"/>
      <c r="L47"/>
    </row>
    <row r="48" spans="1:45">
      <c r="A48" s="185"/>
      <c r="B48" s="5" t="s">
        <v>32</v>
      </c>
      <c r="C48" s="6" t="e">
        <v>#DIV/0!</v>
      </c>
      <c r="D48"/>
      <c r="E48"/>
      <c r="F48"/>
    </row>
    <row r="49" spans="1:6">
      <c r="A49" s="185"/>
      <c r="B49" s="5" t="s">
        <v>33</v>
      </c>
      <c r="C49" s="6" t="e">
        <v>#DIV/0!</v>
      </c>
      <c r="D49"/>
      <c r="E49"/>
      <c r="F49"/>
    </row>
    <row r="50" spans="1:6">
      <c r="A50" s="185"/>
      <c r="B50" s="5" t="s">
        <v>34</v>
      </c>
      <c r="C50" s="6" t="e">
        <v>#DIV/0!</v>
      </c>
      <c r="D50"/>
      <c r="E50"/>
      <c r="F50"/>
    </row>
    <row r="51" spans="1:6">
      <c r="A51" s="185"/>
      <c r="B51" s="5" t="s">
        <v>35</v>
      </c>
      <c r="C51" s="6" t="e">
        <v>#DIV/0!</v>
      </c>
      <c r="D51"/>
      <c r="E51"/>
      <c r="F51"/>
    </row>
    <row r="52" spans="1:6">
      <c r="A52" s="185"/>
      <c r="B52" s="5" t="s">
        <v>36</v>
      </c>
      <c r="C52" s="6" t="e">
        <v>#DIV/0!</v>
      </c>
      <c r="D52"/>
      <c r="E52"/>
      <c r="F52"/>
    </row>
    <row r="53" spans="1:6">
      <c r="A53" s="185"/>
      <c r="B53" s="5" t="s">
        <v>45</v>
      </c>
      <c r="C53" s="6" t="e">
        <v>#DIV/0!</v>
      </c>
      <c r="D53"/>
      <c r="E53"/>
      <c r="F53"/>
    </row>
    <row r="54" spans="1:6">
      <c r="A54" s="185"/>
      <c r="B54" s="187" t="s">
        <v>37</v>
      </c>
      <c r="C54" s="6" t="e">
        <v>#DIV/0!</v>
      </c>
      <c r="D54"/>
      <c r="E54"/>
      <c r="F54"/>
    </row>
    <row r="55" spans="1:6">
      <c r="B55"/>
      <c r="C55"/>
      <c r="D55"/>
    </row>
    <row r="56" spans="1:6">
      <c r="B56"/>
      <c r="C56"/>
      <c r="D56"/>
    </row>
    <row r="57" spans="1:6">
      <c r="B57"/>
      <c r="C57"/>
      <c r="D57"/>
    </row>
    <row r="58" spans="1:6">
      <c r="B58"/>
      <c r="C58"/>
      <c r="D58"/>
    </row>
    <row r="59" spans="1:6">
      <c r="B59"/>
      <c r="C59"/>
      <c r="D59"/>
    </row>
    <row r="86" spans="1:15">
      <c r="A86" s="184" t="s">
        <v>73</v>
      </c>
      <c r="B86"/>
      <c r="C86" s="4" t="s">
        <v>68</v>
      </c>
      <c r="D86"/>
      <c r="E86"/>
      <c r="F86"/>
      <c r="G86"/>
      <c r="H86"/>
      <c r="I86"/>
      <c r="J86"/>
      <c r="K86"/>
      <c r="L86"/>
      <c r="M86"/>
      <c r="N86"/>
      <c r="O86"/>
    </row>
    <row r="87" spans="1:15">
      <c r="A87" s="185"/>
      <c r="B87" s="4" t="s">
        <v>71</v>
      </c>
      <c r="C87" t="s">
        <v>132</v>
      </c>
      <c r="D87"/>
      <c r="E87"/>
      <c r="F87"/>
      <c r="G87"/>
      <c r="H87"/>
      <c r="I87"/>
      <c r="J87"/>
      <c r="K87"/>
      <c r="L87"/>
      <c r="M87"/>
      <c r="N87"/>
      <c r="O87"/>
    </row>
    <row r="88" spans="1:15">
      <c r="A88" s="185"/>
      <c r="B88" s="5" t="s">
        <v>34</v>
      </c>
      <c r="C88" s="6" t="e">
        <v>#DIV/0!</v>
      </c>
      <c r="D88"/>
      <c r="E88"/>
      <c r="F88"/>
      <c r="G88"/>
      <c r="H88"/>
      <c r="I88"/>
      <c r="J88"/>
      <c r="K88"/>
      <c r="L88"/>
      <c r="M88"/>
      <c r="N88"/>
      <c r="O88"/>
    </row>
    <row r="89" spans="1:15">
      <c r="A89" s="185"/>
      <c r="B89" s="5" t="s">
        <v>35</v>
      </c>
      <c r="C89" s="6" t="e">
        <v>#DIV/0!</v>
      </c>
      <c r="D89"/>
      <c r="E89"/>
      <c r="F89"/>
      <c r="G89"/>
      <c r="H89"/>
      <c r="I89"/>
      <c r="J89"/>
      <c r="K89"/>
      <c r="L89"/>
      <c r="M89"/>
      <c r="N89"/>
      <c r="O89"/>
    </row>
    <row r="90" spans="1:15">
      <c r="A90" s="185"/>
      <c r="B90" s="5" t="s">
        <v>36</v>
      </c>
      <c r="C90" s="6" t="e">
        <v>#DIV/0!</v>
      </c>
      <c r="D90"/>
      <c r="E90"/>
      <c r="F90"/>
      <c r="G90"/>
      <c r="H90"/>
      <c r="I90"/>
      <c r="J90"/>
      <c r="K90"/>
      <c r="L90"/>
      <c r="M90"/>
      <c r="N90"/>
      <c r="O90"/>
    </row>
    <row r="91" spans="1:15">
      <c r="A91" s="185"/>
      <c r="B91" s="5" t="s">
        <v>46</v>
      </c>
      <c r="C91" s="6" t="e">
        <v>#DIV/0!</v>
      </c>
      <c r="D91"/>
      <c r="E91"/>
      <c r="F91"/>
      <c r="G91"/>
      <c r="H91"/>
      <c r="I91"/>
      <c r="J91"/>
      <c r="K91"/>
      <c r="L91"/>
      <c r="M91"/>
      <c r="N91"/>
      <c r="O91"/>
    </row>
    <row r="92" spans="1:15">
      <c r="A92" s="185"/>
      <c r="B92" s="5" t="s">
        <v>88</v>
      </c>
      <c r="C92" s="6" t="e">
        <v>#DIV/0!</v>
      </c>
      <c r="D92"/>
      <c r="E92"/>
      <c r="F92"/>
      <c r="G92"/>
    </row>
    <row r="93" spans="1:15">
      <c r="A93" s="185"/>
      <c r="B93" s="5" t="s">
        <v>47</v>
      </c>
      <c r="C93" s="6" t="e">
        <v>#DIV/0!</v>
      </c>
      <c r="D93"/>
      <c r="E93"/>
      <c r="F93"/>
      <c r="G93"/>
    </row>
    <row r="94" spans="1:15">
      <c r="A94" s="185"/>
      <c r="B94" s="5" t="s">
        <v>89</v>
      </c>
      <c r="C94" s="6" t="e">
        <v>#DIV/0!</v>
      </c>
      <c r="D94"/>
      <c r="E94"/>
      <c r="F94"/>
      <c r="G94"/>
    </row>
    <row r="95" spans="1:15">
      <c r="A95" s="185"/>
      <c r="B95" s="5" t="s">
        <v>48</v>
      </c>
      <c r="C95" s="6" t="e">
        <v>#DIV/0!</v>
      </c>
      <c r="D95"/>
      <c r="E95"/>
      <c r="F95"/>
      <c r="G95"/>
    </row>
    <row r="96" spans="1:15">
      <c r="A96" s="185"/>
      <c r="B96" s="5" t="s">
        <v>49</v>
      </c>
      <c r="C96" s="6" t="e">
        <v>#DIV/0!</v>
      </c>
      <c r="D96"/>
      <c r="E96"/>
      <c r="F96"/>
      <c r="G96"/>
    </row>
    <row r="97" spans="1:7">
      <c r="A97" s="185"/>
      <c r="B97" s="5" t="s">
        <v>50</v>
      </c>
      <c r="C97" s="6" t="e">
        <v>#DIV/0!</v>
      </c>
      <c r="D97"/>
      <c r="E97"/>
      <c r="F97"/>
      <c r="G97"/>
    </row>
    <row r="98" spans="1:7">
      <c r="A98" s="185"/>
      <c r="B98" s="5" t="s">
        <v>37</v>
      </c>
      <c r="C98" s="6" t="e">
        <v>#DIV/0!</v>
      </c>
      <c r="D98"/>
      <c r="E98"/>
      <c r="F98"/>
      <c r="G98"/>
    </row>
    <row r="99" spans="1:7">
      <c r="A99" s="185"/>
      <c r="B99"/>
      <c r="C99"/>
      <c r="D99"/>
      <c r="E99"/>
      <c r="F99"/>
      <c r="G99"/>
    </row>
    <row r="100" spans="1:7">
      <c r="B100"/>
      <c r="C100"/>
      <c r="D100"/>
      <c r="E100"/>
      <c r="F100"/>
      <c r="G100"/>
    </row>
    <row r="101" spans="1:7">
      <c r="B101"/>
      <c r="C101"/>
      <c r="D101"/>
    </row>
    <row r="102" spans="1:7">
      <c r="B102"/>
      <c r="C102"/>
      <c r="D102"/>
    </row>
    <row r="103" spans="1:7">
      <c r="B103"/>
      <c r="C103"/>
      <c r="D103"/>
    </row>
    <row r="104" spans="1:7">
      <c r="B104"/>
      <c r="C104"/>
    </row>
    <row r="105" spans="1:7">
      <c r="B105"/>
      <c r="C105"/>
    </row>
    <row r="106" spans="1:7">
      <c r="B106"/>
      <c r="C106"/>
    </row>
    <row r="107" spans="1:7">
      <c r="B107"/>
      <c r="C107"/>
    </row>
    <row r="108" spans="1:7">
      <c r="B108"/>
      <c r="C108"/>
    </row>
    <row r="109" spans="1:7">
      <c r="B109"/>
      <c r="C109"/>
    </row>
    <row r="110" spans="1:7">
      <c r="B110"/>
      <c r="C110"/>
    </row>
    <row r="111" spans="1:7">
      <c r="B111"/>
      <c r="C111"/>
    </row>
    <row r="112" spans="1:7">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row r="126" spans="2:3">
      <c r="B126"/>
      <c r="C126"/>
    </row>
    <row r="127" spans="2:3">
      <c r="B127"/>
      <c r="C127"/>
    </row>
    <row r="128" spans="2:3">
      <c r="B128"/>
      <c r="C128"/>
    </row>
    <row r="129" spans="2:13">
      <c r="B129"/>
      <c r="C129"/>
    </row>
    <row r="130" spans="2:13">
      <c r="B130"/>
      <c r="C130"/>
    </row>
    <row r="131" spans="2:13">
      <c r="B131"/>
      <c r="C131"/>
      <c r="F131"/>
      <c r="G131"/>
    </row>
    <row r="132" spans="2:13">
      <c r="B132"/>
      <c r="C132"/>
    </row>
    <row r="133" spans="2:13">
      <c r="H133"/>
      <c r="I133"/>
      <c r="J133"/>
      <c r="K133"/>
      <c r="L133"/>
      <c r="M133"/>
    </row>
    <row r="134" spans="2:13">
      <c r="H134"/>
      <c r="I134"/>
      <c r="J134"/>
      <c r="K134"/>
      <c r="L134"/>
      <c r="M134"/>
    </row>
    <row r="135" spans="2:13">
      <c r="H135"/>
      <c r="I135"/>
      <c r="J135"/>
      <c r="K135"/>
      <c r="L135"/>
      <c r="M135"/>
    </row>
    <row r="136" spans="2:13">
      <c r="F136"/>
      <c r="G136" s="7"/>
      <c r="H136" s="7"/>
      <c r="I136" s="7"/>
      <c r="J136"/>
      <c r="K136"/>
      <c r="L136"/>
      <c r="M136"/>
    </row>
    <row r="137" spans="2:13">
      <c r="B137"/>
      <c r="C137"/>
      <c r="D137"/>
      <c r="E137"/>
      <c r="F137"/>
      <c r="G137"/>
      <c r="H137"/>
    </row>
    <row r="138" spans="2:13">
      <c r="B138"/>
      <c r="C138"/>
      <c r="D138"/>
      <c r="F138"/>
      <c r="G138"/>
      <c r="H138"/>
    </row>
    <row r="139" spans="2:13">
      <c r="B139"/>
      <c r="C139"/>
      <c r="D139"/>
      <c r="F139"/>
      <c r="G139"/>
      <c r="H139"/>
    </row>
    <row r="140" spans="2:13">
      <c r="B140"/>
      <c r="C140"/>
      <c r="D140"/>
      <c r="F140"/>
      <c r="G140"/>
      <c r="H140"/>
    </row>
    <row r="141" spans="2:13">
      <c r="B141"/>
      <c r="C141"/>
      <c r="D141"/>
      <c r="F141"/>
      <c r="G141"/>
      <c r="H141"/>
    </row>
    <row r="142" spans="2:13">
      <c r="B142"/>
      <c r="C142"/>
      <c r="D142"/>
      <c r="F142"/>
      <c r="G142"/>
      <c r="H142"/>
    </row>
    <row r="143" spans="2:13">
      <c r="B143"/>
      <c r="C143"/>
      <c r="D143"/>
      <c r="F143"/>
      <c r="G143"/>
      <c r="H143"/>
    </row>
    <row r="144" spans="2:13">
      <c r="B144"/>
      <c r="C144"/>
      <c r="D144"/>
      <c r="F144"/>
      <c r="G144"/>
      <c r="H144"/>
    </row>
    <row r="145" spans="2:8">
      <c r="B145"/>
      <c r="C145"/>
      <c r="D145"/>
      <c r="F145"/>
      <c r="G145"/>
      <c r="H145"/>
    </row>
    <row r="146" spans="2:8">
      <c r="B146"/>
      <c r="C146"/>
      <c r="D146"/>
      <c r="F146"/>
      <c r="G146"/>
      <c r="H146"/>
    </row>
    <row r="147" spans="2:8">
      <c r="B147"/>
      <c r="C147"/>
      <c r="D147"/>
      <c r="F147"/>
      <c r="G147"/>
      <c r="H147"/>
    </row>
    <row r="148" spans="2:8">
      <c r="B148"/>
      <c r="C148"/>
      <c r="D148"/>
      <c r="F148"/>
      <c r="G148"/>
      <c r="H148"/>
    </row>
    <row r="149" spans="2:8">
      <c r="B149"/>
      <c r="C149"/>
      <c r="D149"/>
      <c r="F149"/>
      <c r="G149"/>
      <c r="H149"/>
    </row>
    <row r="150" spans="2:8">
      <c r="B150"/>
      <c r="C150"/>
      <c r="D150"/>
      <c r="F150"/>
      <c r="G150"/>
      <c r="H150"/>
    </row>
    <row r="151" spans="2:8">
      <c r="B151"/>
      <c r="C151"/>
    </row>
    <row r="152" spans="2:8">
      <c r="B152"/>
      <c r="C152"/>
    </row>
    <row r="153" spans="2:8">
      <c r="B153"/>
      <c r="C153"/>
    </row>
    <row r="154" spans="2:8">
      <c r="B154"/>
      <c r="C154"/>
    </row>
    <row r="155" spans="2:8">
      <c r="B155"/>
      <c r="C155"/>
    </row>
    <row r="156" spans="2:8">
      <c r="B156"/>
      <c r="C156"/>
    </row>
    <row r="157" spans="2:8">
      <c r="B157"/>
      <c r="C157"/>
    </row>
    <row r="158" spans="2:8">
      <c r="B158"/>
      <c r="C158"/>
    </row>
    <row r="159" spans="2:8">
      <c r="B159"/>
      <c r="C159"/>
    </row>
    <row r="160" spans="2:8">
      <c r="B160"/>
      <c r="C160"/>
    </row>
  </sheetData>
  <mergeCells count="4">
    <mergeCell ref="A42:A54"/>
    <mergeCell ref="A86:A99"/>
    <mergeCell ref="A1:N1"/>
    <mergeCell ref="G2:K4"/>
  </mergeCells>
  <pageMargins left="0.7" right="0.7" top="0.75" bottom="0.75" header="0.3" footer="0.3"/>
  <pageSetup orientation="portrait" horizontalDpi="0" verticalDpi="0" r:id="rId6"/>
  <drawing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6" tint="-0.499984740745262"/>
  </sheetPr>
  <dimension ref="A1:AL27"/>
  <sheetViews>
    <sheetView topLeftCell="A22" workbookViewId="0">
      <selection activeCell="A22" sqref="A22"/>
    </sheetView>
  </sheetViews>
  <sheetFormatPr defaultColWidth="15.5703125" defaultRowHeight="15"/>
  <sheetData>
    <row r="1" spans="1:35" s="82" customFormat="1" ht="60" hidden="1">
      <c r="A1" s="76" t="s">
        <v>0</v>
      </c>
      <c r="B1" s="76" t="s">
        <v>82</v>
      </c>
      <c r="C1" s="76" t="s">
        <v>1</v>
      </c>
      <c r="D1" s="76" t="s">
        <v>41</v>
      </c>
      <c r="E1" s="77" t="s">
        <v>2</v>
      </c>
      <c r="F1" s="77" t="s">
        <v>3</v>
      </c>
      <c r="G1" s="77" t="s">
        <v>4</v>
      </c>
      <c r="H1" s="77" t="s">
        <v>5</v>
      </c>
      <c r="I1" s="77" t="s">
        <v>6</v>
      </c>
      <c r="J1" s="77" t="s">
        <v>7</v>
      </c>
      <c r="K1" s="77" t="s">
        <v>8</v>
      </c>
      <c r="L1" s="77" t="s">
        <v>9</v>
      </c>
      <c r="M1" s="77" t="s">
        <v>10</v>
      </c>
      <c r="N1" s="77" t="s">
        <v>11</v>
      </c>
      <c r="O1" s="77" t="s">
        <v>12</v>
      </c>
      <c r="P1" s="77" t="s">
        <v>21</v>
      </c>
      <c r="Q1" s="77" t="s">
        <v>43</v>
      </c>
      <c r="R1" s="78" t="s">
        <v>13</v>
      </c>
      <c r="S1" s="79" t="s">
        <v>8</v>
      </c>
      <c r="T1" s="79" t="s">
        <v>9</v>
      </c>
      <c r="U1" s="79" t="s">
        <v>10</v>
      </c>
      <c r="V1" s="79" t="s">
        <v>14</v>
      </c>
      <c r="W1" s="79" t="s">
        <v>79</v>
      </c>
      <c r="X1" s="79" t="s">
        <v>15</v>
      </c>
      <c r="Y1" s="79" t="s">
        <v>78</v>
      </c>
      <c r="Z1" s="79" t="s">
        <v>16</v>
      </c>
      <c r="AA1" s="79" t="s">
        <v>17</v>
      </c>
      <c r="AB1" s="79" t="s">
        <v>18</v>
      </c>
      <c r="AC1" s="79" t="s">
        <v>12</v>
      </c>
      <c r="AD1" s="79" t="s">
        <v>22</v>
      </c>
      <c r="AE1" s="79" t="s">
        <v>42</v>
      </c>
      <c r="AF1" s="80" t="s">
        <v>19</v>
      </c>
      <c r="AG1" s="80" t="s">
        <v>39</v>
      </c>
      <c r="AH1" s="81" t="s">
        <v>23</v>
      </c>
      <c r="AI1" s="81" t="s">
        <v>24</v>
      </c>
    </row>
    <row r="2" spans="1:35" s="2" customFormat="1" hidden="1">
      <c r="A2" s="2">
        <f>'T1'!B1</f>
        <v>0</v>
      </c>
      <c r="B2" s="2">
        <f>COUNT('T1'!$A$4:$A$268)</f>
        <v>0</v>
      </c>
      <c r="C2" s="2">
        <f>COUNTA('T1'!B4:B268)</f>
        <v>0</v>
      </c>
      <c r="D2" s="83" t="e">
        <f>C2/B2</f>
        <v>#DIV/0!</v>
      </c>
      <c r="E2" s="2">
        <f>COUNTIF('T1'!C4:C268,"y")</f>
        <v>0</v>
      </c>
      <c r="F2" s="2">
        <f>COUNTIF('T1'!D4:D268,"y")</f>
        <v>0</v>
      </c>
      <c r="G2" s="2">
        <f>COUNTIF('T1'!E4:E268,"y")</f>
        <v>0</v>
      </c>
      <c r="H2" s="2">
        <f>COUNTIF('T1'!F4:F268,"y")</f>
        <v>0</v>
      </c>
      <c r="I2" s="2">
        <f>COUNTIF('T1'!G4:G268,"y")</f>
        <v>0</v>
      </c>
      <c r="J2" s="2">
        <f>COUNTIF('T1'!H4:H268,"y")</f>
        <v>0</v>
      </c>
      <c r="K2" s="2">
        <f>COUNTIF('T1'!I4:I268,"y")</f>
        <v>0</v>
      </c>
      <c r="L2" s="2">
        <f>COUNTIF('T1'!J4:J268,"y")</f>
        <v>0</v>
      </c>
      <c r="M2" s="2">
        <f>COUNTIF('T1'!K4:K268,"y")</f>
        <v>0</v>
      </c>
      <c r="N2" s="2">
        <f>COUNTIF('T1'!L4:L268,"y")</f>
        <v>0</v>
      </c>
      <c r="O2" s="2">
        <f>COUNTIF('T1'!M4:M268,"y")</f>
        <v>0</v>
      </c>
      <c r="P2" s="2">
        <f>SUM('T1'!N4:N268)</f>
        <v>0</v>
      </c>
      <c r="Q2" s="84" t="str">
        <f>IF(P2=0,"",(AVERAGE('T1'!$N$4:$N$268)))</f>
        <v/>
      </c>
      <c r="R2" s="2">
        <f>SUM('T1'!$O$4:$O$268)</f>
        <v>0</v>
      </c>
      <c r="S2" s="2">
        <f>COUNTIF('T1'!$Q$4:$Q$268,"y")</f>
        <v>0</v>
      </c>
      <c r="T2" s="2">
        <f>COUNTIF('T1'!R4:R268,"y")</f>
        <v>0</v>
      </c>
      <c r="U2" s="2">
        <f>COUNTIF('T1'!S4:S268,"y")</f>
        <v>0</v>
      </c>
      <c r="V2" s="2">
        <f>COUNTIF('T1'!T4:T268,"y")</f>
        <v>0</v>
      </c>
      <c r="W2" s="2">
        <f>COUNTIF('T1'!U4:U268,"y")</f>
        <v>0</v>
      </c>
      <c r="X2" s="2">
        <f>COUNTIF('T1'!V4:V268,"y")</f>
        <v>0</v>
      </c>
      <c r="Y2" s="2">
        <f>COUNTIF('T1'!W4:W268,"y")</f>
        <v>0</v>
      </c>
      <c r="Z2" s="2">
        <f>COUNTIF('T1'!X4:X268,"y")</f>
        <v>0</v>
      </c>
      <c r="AA2" s="2">
        <f>COUNTIF('T1'!Y4:Y268,"y")</f>
        <v>0</v>
      </c>
      <c r="AB2" s="2">
        <f>COUNTIF('T1'!Z4:Z268,"y")</f>
        <v>0</v>
      </c>
      <c r="AC2" s="2">
        <f>COUNTIF('T1'!AA4:AA268,"y")</f>
        <v>0</v>
      </c>
      <c r="AD2" s="2">
        <f>SUM('T1'!$AB$4:$AB$268)</f>
        <v>0</v>
      </c>
      <c r="AE2" s="84" t="str">
        <f>IF(AD2=0,"",(AVERAGE('T1'!AB4:AB268)))</f>
        <v/>
      </c>
      <c r="AF2" s="100">
        <f>SUM('T1'!AC4:AC268)</f>
        <v>0</v>
      </c>
      <c r="AG2" s="2">
        <f>COUNTIF('T1'!AE:AE,"Cycle Complete")</f>
        <v>0</v>
      </c>
      <c r="AH2" s="2">
        <f>SUM('T1'!$B$2,'T1'!$AG$7:$AG$8,'T1'!$AG$12:$AG$13,'T1'!$AG$17:$AG$18,'T1'!$AG$22:$AG$23,'T1'!$AG$27:$AG$28,'T1'!$AG$32:$AG$33,'T1'!$AG$37:$AG$38,'T1'!$AG$42:$AG$43,'T1'!$AG$47:$AG$48,'T1'!$AG$52:$AG$53,'T1'!$AG$57:$AG$58,'T1'!$AG$62:$AG$63,'T1'!$AG$67:$AG$68,'T1'!$AG$72:$AG$73,'T1'!$AG$77:$AG$78,'T1'!$AG$82:$AG$83,'T1'!$AG$87:$AG$88,'T1'!$AG$92:$AG$93,'T1'!$AG$97:$AG$98,'T1'!$AG$102:$AG$103,'T1'!$AG$107:$AG$108,'T1'!$AG$112:$AG$113,'T1'!$AG$117:$AG$118,'T1'!$AG$122:$AG$123,'T1'!$AG$127:$AG$128,'T1'!$AG$132:$AG$133,'T1'!$AG$137:$AG$138,'T1'!$AG$142:$AG$143,'T1'!$AG$147:$AG$148,'T1'!$AG$152:$AG$153,'T1'!$AG$157:$AG$158,'T1'!$AG$162:$AG$163,'T1'!$AG$167:$AG$168,'T1'!$AG$172:$AG$173,'T1'!$AG$177:$AG$178,'T1'!$AG$182:$AG$183,'T1'!$AG$187:$AG$188,'T1'!$AG$192:$AG$193,'T1'!$AG$197:$AG$198,'T1'!$AG$202:$AG$203,'T1'!$AG$207:$AG$208,'T1'!$AG$212:$AG$213,'T1'!$AG$217:$AG$218,'T1'!$AG$222:$AG$223,'T1'!$AG$227:$AG$228,'T1'!$AG$232:$AG$233,'T1'!$AG$237:$AG$238,'T1'!$AG$242:$AG$243,'T1'!$AG$247:$AG$248,'T1'!$AG$252:$AG$253,'T1'!$AG$257:$AG$258,'T1'!$AG$262:$AG$263,'T1'!$AG$267:$AG$268)</f>
        <v>0</v>
      </c>
      <c r="AI2" s="2">
        <f>SUM('T1'!$AF$4:$AF$268)</f>
        <v>0</v>
      </c>
    </row>
    <row r="3" spans="1:35" s="2" customFormat="1" hidden="1">
      <c r="A3" s="2">
        <f>'T2'!B1</f>
        <v>0</v>
      </c>
      <c r="B3" s="2">
        <f>COUNT('T2'!$A$3:$A$267)</f>
        <v>0</v>
      </c>
      <c r="C3" s="2">
        <f>COUNTA('T2'!B4:B268)</f>
        <v>0</v>
      </c>
      <c r="D3" s="83" t="e">
        <f>C3/B3</f>
        <v>#DIV/0!</v>
      </c>
      <c r="E3" s="2">
        <f>COUNTIF('T2'!C$4:C$268,"y")</f>
        <v>0</v>
      </c>
      <c r="F3" s="2">
        <f>COUNTIF('T2'!D$4:D$268,"y")</f>
        <v>0</v>
      </c>
      <c r="G3" s="2">
        <f>COUNTIF('T2'!E$4:E$268,"y")</f>
        <v>0</v>
      </c>
      <c r="H3" s="2">
        <f>COUNTIF('T2'!F$4:F$268,"y")</f>
        <v>0</v>
      </c>
      <c r="I3" s="2">
        <f>COUNTIF('T2'!G$4:G$268,"y")</f>
        <v>0</v>
      </c>
      <c r="J3" s="2">
        <f>COUNTIF('T2'!H$4:H$268,"y")</f>
        <v>0</v>
      </c>
      <c r="K3" s="2">
        <f>COUNTIF('T2'!I$4:I$268,"y")</f>
        <v>0</v>
      </c>
      <c r="L3" s="2">
        <f>COUNTIF('T2'!J$4:J$268,"y")</f>
        <v>0</v>
      </c>
      <c r="M3" s="2">
        <f>COUNTIF('T2'!K$4:K$268,"y")</f>
        <v>0</v>
      </c>
      <c r="N3" s="2">
        <f>COUNTIF('T2'!L$4:L$268,"y")</f>
        <v>0</v>
      </c>
      <c r="O3" s="2">
        <f>COUNTIF('T2'!M$4:M$268,"y")</f>
        <v>0</v>
      </c>
      <c r="P3" s="2">
        <f>SUM('T2'!N$4:N$268)</f>
        <v>0</v>
      </c>
      <c r="Q3" s="84" t="str">
        <f>IF(P3=0,"",(AVERAGE('T2'!$N$4:$N$268)))</f>
        <v/>
      </c>
      <c r="R3" s="2">
        <f>SUM('T2'!$O$4:$O$268)</f>
        <v>0</v>
      </c>
      <c r="S3" s="2">
        <f>COUNTIF('T2'!Q$4:Q$268,"y")</f>
        <v>0</v>
      </c>
      <c r="T3" s="2">
        <f>COUNTIF('T2'!R$4:R$268,"y")</f>
        <v>0</v>
      </c>
      <c r="U3" s="2">
        <f>COUNTIF('T2'!S$4:S$268,"y")</f>
        <v>0</v>
      </c>
      <c r="V3" s="2">
        <f>COUNTIF('T2'!T$4:T$268,"y")</f>
        <v>0</v>
      </c>
      <c r="W3" s="2">
        <f>COUNTIF('T2'!U$4:U$268,"y")</f>
        <v>0</v>
      </c>
      <c r="X3" s="2">
        <f>COUNTIF('T2'!V$4:V$268,"y")</f>
        <v>0</v>
      </c>
      <c r="Y3" s="2">
        <f>COUNTIF('T2'!W$4:W$268,"y")</f>
        <v>0</v>
      </c>
      <c r="Z3" s="2">
        <f>COUNTIF('T2'!X$4:X$268,"y")</f>
        <v>0</v>
      </c>
      <c r="AA3" s="2">
        <f>COUNTIF('T2'!Y$4:Y$268,"y")</f>
        <v>0</v>
      </c>
      <c r="AB3" s="2">
        <f>COUNTIF('T2'!Z$4:Z$268,"y")</f>
        <v>0</v>
      </c>
      <c r="AC3" s="2">
        <f>COUNTIF('T2'!AA$4:AA$268,"y")</f>
        <v>0</v>
      </c>
      <c r="AD3" s="2">
        <f>SUM('T2'!$AB$4:$AB$268)</f>
        <v>0</v>
      </c>
      <c r="AE3" s="84" t="str">
        <f>IF(AD3=0,"",(AVERAGE('T2'!AB4:AB268)))</f>
        <v/>
      </c>
      <c r="AF3" s="100">
        <f>SUM('T2'!AC$4:AC$268)</f>
        <v>0</v>
      </c>
      <c r="AG3" s="2">
        <f>COUNTIF('T2'!AE:AE,"Cycle Complete")</f>
        <v>0</v>
      </c>
      <c r="AH3" s="2">
        <f>SUM('T2'!$B$2,'T2'!$AG$7:$AG$8,'T2'!$AG$12:$AG$13,'T2'!$AG$17:$AG$18,'T2'!$AG$22:$AG$23,'T2'!$AG$27:$AG$28,'T2'!$AG$32:$AG$33,'T2'!$AG$37:$AG$38,'T2'!$AG$42:$AG$43,'T2'!$AG$47:$AG$48,'T2'!$AG$52:$AG$53,'T2'!$AG$57:$AG$58,'T2'!$AG$62:$AG$63,'T2'!$AG$67:$AG$68,'T2'!$AG$72:$AG$73,'T2'!$AG$77:$AG$78,'T2'!$AG$82:$AG$83,'T2'!$AG$87:$AG$88,'T2'!$AG$92:$AG$93,'T2'!$AG$97:$AG$98,'T2'!$AG$102:$AG$103,'T2'!$AG$107:$AG$108,'T2'!$AG$112:$AG$113,'T2'!$AG$117:$AG$118,'T2'!$AG$122:$AG$123,'T2'!$AG$127:$AG$128,'T2'!$AG$132:$AG$133,'T2'!$AG$137:$AG$138,'T2'!$AG$142:$AG$143,'T2'!$AG$147:$AG$148,'T2'!$AG$152:$AG$153,'T2'!$AG$157:$AG$158,'T2'!$AG$162:$AG$163,'T2'!$AG$167:$AG$168,'T2'!$AG$172:$AG$173,'T2'!$AG$177:$AG$178,'T2'!$AG$182:$AG$183,'T2'!$AG$187:$AG$188,'T2'!$AG$192:$AG$193,'T2'!$AG$197:$AG$198,'T2'!$AG$202:$AG$203,'T2'!$AG$207:$AG$208,'T2'!$AG$212:$AG$213,'T2'!$AG$217:$AG$218,'T2'!$AG$222:$AG$223,'T2'!$AG$227:$AG$228,'T2'!$AG$232:$AG$233,'T2'!$AG$237:$AG$238,'T2'!$AG$242:$AG$243,'T2'!$AG$247:$AG$248,'T2'!$AG$252:$AG$253,'T2'!$AG$257:$AG$258,'T2'!$AG$262:$AG$263,'T2'!$AG$267:$AG$268)</f>
        <v>0</v>
      </c>
      <c r="AI3" s="2">
        <f>SUM('T2'!$AF$4:$AF$268)</f>
        <v>0</v>
      </c>
    </row>
    <row r="4" spans="1:35" s="2" customFormat="1" hidden="1">
      <c r="A4" s="2">
        <f>'T3'!B1</f>
        <v>0</v>
      </c>
      <c r="B4" s="2">
        <f>COUNT('T3'!$A$3:$A$267)</f>
        <v>0</v>
      </c>
      <c r="C4" s="2">
        <f>COUNTA('T3'!B4:B268)</f>
        <v>0</v>
      </c>
      <c r="D4" s="83" t="e">
        <f>C4/B4</f>
        <v>#DIV/0!</v>
      </c>
      <c r="E4" s="2">
        <f>COUNTIF('T3'!C$4:C$268,"y")</f>
        <v>0</v>
      </c>
      <c r="F4" s="2">
        <f>COUNTIF('T3'!D$4:D$268,"y")</f>
        <v>0</v>
      </c>
      <c r="G4" s="2">
        <f>COUNTIF('T3'!E$4:E$268,"y")</f>
        <v>0</v>
      </c>
      <c r="H4" s="2">
        <f>COUNTIF('T3'!F$4:F$268,"y")</f>
        <v>0</v>
      </c>
      <c r="I4" s="2">
        <f>COUNTIF('T3'!G$4:G$268,"y")</f>
        <v>0</v>
      </c>
      <c r="J4" s="2">
        <f>COUNTIF('T3'!H$4:H$268,"y")</f>
        <v>0</v>
      </c>
      <c r="K4" s="2">
        <f>COUNTIF('T3'!I$4:I$268,"y")</f>
        <v>0</v>
      </c>
      <c r="L4" s="2">
        <f>COUNTIF('T3'!J$4:J$268,"y")</f>
        <v>0</v>
      </c>
      <c r="M4" s="2">
        <f>COUNTIF('T3'!K$4:K$268,"y")</f>
        <v>0</v>
      </c>
      <c r="N4" s="2">
        <f>COUNTIF('T3'!L$4:L$268,"y")</f>
        <v>0</v>
      </c>
      <c r="O4" s="2">
        <f>COUNTIF('T3'!M$4:M$268,"y")</f>
        <v>0</v>
      </c>
      <c r="P4" s="2">
        <f>SUM('T3'!N$4:N$268)</f>
        <v>0</v>
      </c>
      <c r="Q4" s="84" t="str">
        <f>IF(P4=0,"",(AVERAGE('T3'!$N$4:$N$268)))</f>
        <v/>
      </c>
      <c r="R4" s="2">
        <f>SUM('T3'!$O$4:$O$268)</f>
        <v>0</v>
      </c>
      <c r="S4" s="2">
        <f>COUNTIF('T3'!Q$4:Q$268,"y")</f>
        <v>0</v>
      </c>
      <c r="T4" s="2">
        <f>COUNTIF('T3'!R$4:R$268,"y")</f>
        <v>0</v>
      </c>
      <c r="U4" s="2">
        <f>COUNTIF('T3'!S$4:S$268,"y")</f>
        <v>0</v>
      </c>
      <c r="V4" s="2">
        <f>COUNTIF('T3'!T$4:T$268,"y")</f>
        <v>0</v>
      </c>
      <c r="W4" s="2">
        <f>COUNTIF('T3'!U$4:U$268,"y")</f>
        <v>0</v>
      </c>
      <c r="X4" s="2">
        <f>COUNTIF('T3'!V$4:V$268,"y")</f>
        <v>0</v>
      </c>
      <c r="Y4" s="2">
        <f>COUNTIF('T3'!W$4:W$268,"y")</f>
        <v>0</v>
      </c>
      <c r="Z4" s="2">
        <f>COUNTIF('T3'!X$4:X$268,"y")</f>
        <v>0</v>
      </c>
      <c r="AA4" s="2">
        <f>COUNTIF('T3'!Y$4:Y$268,"y")</f>
        <v>0</v>
      </c>
      <c r="AB4" s="2">
        <f>COUNTIF('T3'!Z$4:Z$268,"y")</f>
        <v>0</v>
      </c>
      <c r="AC4" s="2">
        <f>COUNTIF('T3'!AA$4:AA$268,"y")</f>
        <v>0</v>
      </c>
      <c r="AD4" s="2">
        <f>SUM('T3'!$AB$4:$AB$268)</f>
        <v>0</v>
      </c>
      <c r="AE4" s="84" t="str">
        <f>IF(AD4=0,"",(AVERAGE('T3'!AB4:AB268)))</f>
        <v/>
      </c>
      <c r="AF4" s="100">
        <f>SUM('T3'!AC$4:AC$268)</f>
        <v>0</v>
      </c>
      <c r="AG4" s="2">
        <f>COUNTIF('T3'!AE:AE,"Cycle Complete")</f>
        <v>0</v>
      </c>
      <c r="AH4" s="2">
        <f>SUM('T3'!$B$2,'T3'!$AG$7:$AG$8,'T3'!$AG$12:$AG$13,'T3'!$AG$17:$AG$18,'T3'!$AG$22:$AG$23,'T3'!$AG$27:$AG$28,'T3'!$AG$32:$AG$33,'T3'!$AG$37:$AG$38,'T3'!$AG$42:$AG$43,'T3'!$AG$47:$AG$48,'T3'!$AG$52:$AG$53,'T3'!$AG$57:$AG$58,'T3'!$AG$62:$AG$63,'T3'!$AG$67:$AG$68,'T3'!$AG$72:$AG$73,'T3'!$AG$77:$AG$78,'T3'!$AG$82:$AG$83,'T3'!$AG$87:$AG$88,'T3'!$AG$92:$AG$93,'T3'!$AG$97:$AG$98,'T3'!$AG$102:$AG$103,'T3'!$AG$107:$AG$108,'T3'!$AG$112:$AG$113,'T3'!$AG$117:$AG$118,'T3'!$AG$122:$AG$123,'T3'!$AG$127:$AG$128,'T3'!$AG$132:$AG$133,'T3'!$AG$137:$AG$138,'T3'!$AG$142:$AG$143,'T3'!$AG$147:$AG$148,'T3'!$AG$152:$AG$153,'T3'!$AG$157:$AG$158,'T3'!$AG$162:$AG$163,'T3'!$AG$167:$AG$168,'T3'!$AG$172:$AG$173,'T3'!$AG$177:$AG$178,'T3'!$AG$182:$AG$183,'T3'!$AG$187:$AG$188,'T3'!$AG$192:$AG$193,'T3'!$AG$197:$AG$198,'T3'!$AG$202:$AG$203,'T3'!$AG$207:$AG$208,'T3'!$AG$212:$AG$213,'T3'!$AG$217:$AG$218,'T3'!$AG$222:$AG$223,'T3'!$AG$227:$AG$228,'T3'!$AG$232:$AG$233,'T3'!$AG$237:$AG$238,'T3'!$AG$242:$AG$243,'T3'!$AG$247:$AG$248,'T3'!$AG$252:$AG$253,'T3'!$AG$257:$AG$258,'T3'!$AG$262:$AG$263,'T3'!$AG$267:$AG$268)</f>
        <v>0</v>
      </c>
      <c r="AI4" s="2">
        <f>SUM('T3'!$AF$4:$AF$268)</f>
        <v>0</v>
      </c>
    </row>
    <row r="5" spans="1:35" hidden="1">
      <c r="A5" s="2">
        <f>'T4'!B1</f>
        <v>0</v>
      </c>
      <c r="B5" s="2">
        <f>COUNT('T4'!$A$3:$A$267)</f>
        <v>0</v>
      </c>
      <c r="C5" s="2">
        <f>COUNTA('T4'!B4:B268)</f>
        <v>0</v>
      </c>
      <c r="D5" s="83" t="e">
        <f t="shared" ref="D5:D21" si="0">C5/B5</f>
        <v>#DIV/0!</v>
      </c>
      <c r="E5" s="2">
        <f>COUNTIF('T4'!C$4:C$268,"y")</f>
        <v>0</v>
      </c>
      <c r="F5" s="2">
        <f>COUNTIF('T4'!D$4:D$268,"y")</f>
        <v>0</v>
      </c>
      <c r="G5" s="2">
        <f>COUNTIF('T4'!E$4:E$268,"y")</f>
        <v>0</v>
      </c>
      <c r="H5" s="2">
        <f>COUNTIF('T4'!F$4:F$268,"y")</f>
        <v>0</v>
      </c>
      <c r="I5" s="2">
        <f>COUNTIF('T4'!G$4:G$268,"y")</f>
        <v>0</v>
      </c>
      <c r="J5" s="2">
        <f>COUNTIF('T4'!H$4:H$268,"y")</f>
        <v>0</v>
      </c>
      <c r="K5" s="2">
        <f>COUNTIF('T4'!I$4:I$268,"y")</f>
        <v>0</v>
      </c>
      <c r="L5" s="2">
        <f>COUNTIF('T4'!J$4:J$268,"y")</f>
        <v>0</v>
      </c>
      <c r="M5" s="2">
        <f>COUNTIF('T4'!K$4:K$268,"y")</f>
        <v>0</v>
      </c>
      <c r="N5" s="2">
        <f>COUNTIF('T4'!L$4:L$268,"y")</f>
        <v>0</v>
      </c>
      <c r="O5" s="2">
        <f>COUNTIF('T4'!M$4:M$268,"y")</f>
        <v>0</v>
      </c>
      <c r="P5" s="2">
        <f>SUM('T4'!N$4:N$268)</f>
        <v>0</v>
      </c>
      <c r="Q5" s="84" t="str">
        <f>IF(P5=0,"",(AVERAGE('T4'!$N$4:$N$268)))</f>
        <v/>
      </c>
      <c r="R5" s="2">
        <f>SUM('T4'!$O$4:$O$268)</f>
        <v>0</v>
      </c>
      <c r="S5" s="2">
        <f>COUNTIF('T4'!Q$4:Q$268,"y")</f>
        <v>0</v>
      </c>
      <c r="T5" s="2">
        <f>COUNTIF('T4'!R$4:R$268,"y")</f>
        <v>0</v>
      </c>
      <c r="U5" s="2">
        <f>COUNTIF('T4'!S$4:S$268,"y")</f>
        <v>0</v>
      </c>
      <c r="V5" s="2">
        <f>COUNTIF('T4'!T$4:T$268,"y")</f>
        <v>0</v>
      </c>
      <c r="W5" s="2">
        <f>COUNTIF('T4'!U$4:U$268,"y")</f>
        <v>0</v>
      </c>
      <c r="X5" s="2">
        <f>COUNTIF('T4'!V$4:V$268,"y")</f>
        <v>0</v>
      </c>
      <c r="Y5" s="2">
        <f>COUNTIF('T4'!W$4:W$268,"y")</f>
        <v>0</v>
      </c>
      <c r="Z5" s="2">
        <f>COUNTIF('T4'!X$4:X$268,"y")</f>
        <v>0</v>
      </c>
      <c r="AA5" s="2">
        <f>COUNTIF('T4'!Y$4:Y$268,"y")</f>
        <v>0</v>
      </c>
      <c r="AB5" s="2">
        <f>COUNTIF('T4'!Z$4:Z$268,"y")</f>
        <v>0</v>
      </c>
      <c r="AC5" s="2">
        <f>COUNTIF('T4'!AA$4:AA$268,"y")</f>
        <v>0</v>
      </c>
      <c r="AD5" s="2">
        <f>SUM('T4'!$AB$4:$AB$268)</f>
        <v>0</v>
      </c>
      <c r="AE5" s="84" t="str">
        <f>IF(AD5=0,"",(AVERAGE('T4'!AB4:AB268)))</f>
        <v/>
      </c>
      <c r="AF5" s="100">
        <f>SUM('T4'!AC$4:AC$268)</f>
        <v>0</v>
      </c>
      <c r="AG5" s="2">
        <f>COUNTIF('T4'!AE:AE,"Cycle Complete")</f>
        <v>0</v>
      </c>
      <c r="AH5" s="2">
        <f>SUM('T4'!$B$2,'T4'!$AG$7:$AG$8,'T4'!$AG$12:$AG$13,'T4'!$AG$17:$AG$18,'T4'!$AG$22:$AG$23,'T4'!$AG$27:$AG$28,'T4'!$AG$32:$AG$33,'T4'!$AG$37:$AG$38,'T4'!$AG$42:$AG$43,'T4'!$AG$47:$AG$48,'T4'!$AG$52:$AG$53,'T4'!$AG$57:$AG$58,'T4'!$AG$62:$AG$63,'T4'!$AG$67:$AG$68,'T4'!$AG$72:$AG$73,'T4'!$AG$77:$AG$78,'T4'!$AG$82:$AG$83,'T4'!$AG$87:$AG$88,'T4'!$AG$92:$AG$93,'T4'!$AG$97:$AG$98,'T4'!$AG$102:$AG$103,'T4'!$AG$107:$AG$108,'T4'!$AG$112:$AG$113,'T4'!$AG$117:$AG$118,'T4'!$AG$122:$AG$123,'T4'!$AG$127:$AG$128,'T4'!$AG$132:$AG$133,'T4'!$AG$137:$AG$138,'T4'!$AG$142:$AG$143,'T4'!$AG$147:$AG$148,'T4'!$AG$152:$AG$153,'T4'!$AG$157:$AG$158,'T4'!$AG$162:$AG$163,'T4'!$AG$167:$AG$168,'T4'!$AG$172:$AG$173,'T4'!$AG$177:$AG$178,'T4'!$AG$182:$AG$183,'T4'!$AG$187:$AG$188,'T4'!$AG$192:$AG$193,'T4'!$AG$197:$AG$198,'T4'!$AG$202:$AG$203,'T4'!$AG$207:$AG$208,'T4'!$AG$212:$AG$213,'T4'!$AG$217:$AG$218,'T4'!$AG$222:$AG$223,'T4'!$AG$227:$AG$228,'T4'!$AG$232:$AG$233,'T4'!$AG$237:$AG$238,'T4'!$AG$242:$AG$243,'T4'!$AG$247:$AG$248,'T4'!$AG$252:$AG$253,'T4'!$AG$257:$AG$258,'T4'!$AG$262:$AG$263,'T4'!$AG$267:$AG$268)</f>
        <v>0</v>
      </c>
      <c r="AI5" s="2">
        <f>SUM('T4'!$AF$4:$AF$268)</f>
        <v>0</v>
      </c>
    </row>
    <row r="6" spans="1:35" hidden="1">
      <c r="A6" s="2">
        <f>'T5'!B1</f>
        <v>0</v>
      </c>
      <c r="B6" s="2">
        <f>COUNT('T5'!$A$3:$A$267)</f>
        <v>0</v>
      </c>
      <c r="C6" s="2">
        <f>COUNTA('T5'!B4:B268)</f>
        <v>0</v>
      </c>
      <c r="D6" s="83" t="e">
        <f t="shared" si="0"/>
        <v>#DIV/0!</v>
      </c>
      <c r="E6" s="2">
        <f>COUNTIF('T5'!C$4:C$268,"y")</f>
        <v>0</v>
      </c>
      <c r="F6" s="2">
        <f>COUNTIF('T5'!D$4:D$268,"y")</f>
        <v>0</v>
      </c>
      <c r="G6" s="2">
        <f>COUNTIF('T5'!E$4:E$268,"y")</f>
        <v>0</v>
      </c>
      <c r="H6" s="2">
        <f>COUNTIF('T5'!F$4:F$268,"y")</f>
        <v>0</v>
      </c>
      <c r="I6" s="2">
        <f>COUNTIF('T5'!G$4:G$268,"y")</f>
        <v>0</v>
      </c>
      <c r="J6" s="2">
        <f>COUNTIF('T5'!H$4:H$268,"y")</f>
        <v>0</v>
      </c>
      <c r="K6" s="2">
        <f>COUNTIF('T5'!I$4:I$268,"y")</f>
        <v>0</v>
      </c>
      <c r="L6" s="2">
        <f>COUNTIF('T5'!J$4:J$268,"y")</f>
        <v>0</v>
      </c>
      <c r="M6" s="2">
        <f>COUNTIF('T5'!K$4:K$268,"y")</f>
        <v>0</v>
      </c>
      <c r="N6" s="2">
        <f>COUNTIF('T5'!L$4:L$268,"y")</f>
        <v>0</v>
      </c>
      <c r="O6" s="2">
        <f>COUNTIF('T5'!M$4:M$268,"y")</f>
        <v>0</v>
      </c>
      <c r="P6" s="2">
        <f>SUM('T5'!N$4:N$268)</f>
        <v>0</v>
      </c>
      <c r="Q6" s="84" t="str">
        <f>IF(P6=0,"",(AVERAGE('T5'!$N$4:$N$268)))</f>
        <v/>
      </c>
      <c r="R6" s="2">
        <f>SUM('T5'!$O$4:$O$268)</f>
        <v>0</v>
      </c>
      <c r="S6" s="2">
        <f>COUNTIF('T5'!Q$4:Q$268,"y")</f>
        <v>0</v>
      </c>
      <c r="T6" s="2">
        <f>COUNTIF('T5'!R$4:R$268,"y")</f>
        <v>0</v>
      </c>
      <c r="U6" s="2">
        <f>COUNTIF('T5'!S$4:S$268,"y")</f>
        <v>0</v>
      </c>
      <c r="V6" s="2">
        <f>COUNTIF('T5'!T$4:T$268,"y")</f>
        <v>0</v>
      </c>
      <c r="W6" s="2">
        <f>COUNTIF('T5'!U$4:U$268,"y")</f>
        <v>0</v>
      </c>
      <c r="X6" s="2">
        <f>COUNTIF('T5'!V$4:V$268,"y")</f>
        <v>0</v>
      </c>
      <c r="Y6" s="2">
        <f>COUNTIF('T5'!W$4:W$268,"y")</f>
        <v>0</v>
      </c>
      <c r="Z6" s="2">
        <f>COUNTIF('T5'!X$4:X$268,"y")</f>
        <v>0</v>
      </c>
      <c r="AA6" s="2">
        <f>COUNTIF('T5'!Y$4:Y$268,"y")</f>
        <v>0</v>
      </c>
      <c r="AB6" s="2">
        <f>COUNTIF('T5'!Z$4:Z$268,"y")</f>
        <v>0</v>
      </c>
      <c r="AC6" s="2">
        <f>COUNTIF('T5'!AA$4:AA$268,"y")</f>
        <v>0</v>
      </c>
      <c r="AD6" s="2">
        <f>SUM('T5'!$AB$4:$AB$268)</f>
        <v>0</v>
      </c>
      <c r="AE6" s="84" t="str">
        <f>IF(AD6=0,"",(AVERAGE('T5'!AB4:AB268)))</f>
        <v/>
      </c>
      <c r="AF6" s="100">
        <f>SUM('T5'!AC$4:AC$268)</f>
        <v>0</v>
      </c>
      <c r="AG6" s="2">
        <f>COUNTIF('T5'!AE:AE,"Cycle Complete")</f>
        <v>0</v>
      </c>
      <c r="AH6" s="2">
        <f>SUM('T5'!$B$2,'T5'!$AG$7:$AG$8,'T5'!$AG$12:$AG$13,'T5'!$AG$17:$AG$18,'T5'!$AG$22:$AG$23,'T5'!$AG$27:$AG$28,'T5'!$AG$32:$AG$33,'T5'!$AG$37:$AG$38,'T5'!$AG$42:$AG$43,'T5'!$AG$47:$AG$48,'T5'!$AG$52:$AG$53,'T5'!$AG$57:$AG$58,'T5'!$AG$62:$AG$63,'T5'!$AG$67:$AG$68,'T5'!$AG$72:$AG$73,'T5'!$AG$77:$AG$78,'T5'!$AG$82:$AG$83,'T5'!$AG$87:$AG$88,'T5'!$AG$92:$AG$93,'T5'!$AG$97:$AG$98,'T5'!$AG$102:$AG$103,'T5'!$AG$107:$AG$108,'T5'!$AG$112:$AG$113,'T5'!$AG$117:$AG$118,'T5'!$AG$122:$AG$123,'T5'!$AG$127:$AG$128,'T5'!$AG$132:$AG$133,'T5'!$AG$137:$AG$138,'T5'!$AG$142:$AG$143,'T5'!$AG$147:$AG$148,'T5'!$AG$152:$AG$153,'T5'!$AG$157:$AG$158,'T5'!$AG$162:$AG$163,'T5'!$AG$167:$AG$168,'T5'!$AG$172:$AG$173,'T5'!$AG$177:$AG$178,'T5'!$AG$182:$AG$183,'T5'!$AG$187:$AG$188,'T5'!$AG$192:$AG$193,'T5'!$AG$197:$AG$198,'T5'!$AG$202:$AG$203,'T5'!$AG$207:$AG$208,'T5'!$AG$212:$AG$213,'T5'!$AG$217:$AG$218,'T5'!$AG$222:$AG$223,'T5'!$AG$227:$AG$228,'T5'!$AG$232:$AG$233,'T5'!$AG$237:$AG$238,'T5'!$AG$242:$AG$243,'T5'!$AG$247:$AG$248,'T5'!$AG$252:$AG$253,'T5'!$AG$257:$AG$258,'T5'!$AG$262:$AG$263,'T5'!$AG$267:$AG$268)</f>
        <v>0</v>
      </c>
      <c r="AI6" s="2">
        <f>SUM('T5'!$AF$4:$AF$268)</f>
        <v>0</v>
      </c>
    </row>
    <row r="7" spans="1:35" hidden="1">
      <c r="A7" s="2">
        <f>'T6'!B1</f>
        <v>0</v>
      </c>
      <c r="B7" s="2">
        <f>COUNT('T6'!$A$3:$A$267)</f>
        <v>0</v>
      </c>
      <c r="C7" s="2">
        <f>COUNTA('T6'!B4:B268)</f>
        <v>0</v>
      </c>
      <c r="D7" s="83" t="e">
        <f t="shared" si="0"/>
        <v>#DIV/0!</v>
      </c>
      <c r="E7" s="2">
        <f>COUNTIF('T6'!C$4:C$268,"y")</f>
        <v>0</v>
      </c>
      <c r="F7" s="2">
        <f>COUNTIF('T6'!D$4:D$268,"y")</f>
        <v>0</v>
      </c>
      <c r="G7" s="2">
        <f>COUNTIF('T6'!E$4:E$268,"y")</f>
        <v>0</v>
      </c>
      <c r="H7" s="2">
        <f>COUNTIF('T6'!F$4:F$268,"y")</f>
        <v>0</v>
      </c>
      <c r="I7" s="2">
        <f>COUNTIF('T6'!G$4:G$268,"y")</f>
        <v>0</v>
      </c>
      <c r="J7" s="2">
        <f>COUNTIF('T6'!H$4:H$268,"y")</f>
        <v>0</v>
      </c>
      <c r="K7" s="2">
        <f>COUNTIF('T6'!I$4:I$268,"y")</f>
        <v>0</v>
      </c>
      <c r="L7" s="2">
        <f>COUNTIF('T6'!J$4:J$268,"y")</f>
        <v>0</v>
      </c>
      <c r="M7" s="2">
        <f>COUNTIF('T6'!K$4:K$268,"y")</f>
        <v>0</v>
      </c>
      <c r="N7" s="2">
        <f>COUNTIF('T6'!L$4:L$268,"y")</f>
        <v>0</v>
      </c>
      <c r="O7" s="2">
        <f>COUNTIF('T6'!M$4:M$268,"y")</f>
        <v>0</v>
      </c>
      <c r="P7" s="2">
        <f>SUM('T6'!N$4:N$268)</f>
        <v>0</v>
      </c>
      <c r="Q7" s="84" t="str">
        <f>IF(P7=0,"",(AVERAGE('T6'!$N$4:$N$268)))</f>
        <v/>
      </c>
      <c r="R7" s="2">
        <f>SUM('T6'!$O$4:$O$268)</f>
        <v>0</v>
      </c>
      <c r="S7" s="2">
        <f>COUNTIF('T6'!Q$4:Q$268,"y")</f>
        <v>0</v>
      </c>
      <c r="T7" s="2">
        <f>COUNTIF('T6'!R$4:R$268,"y")</f>
        <v>0</v>
      </c>
      <c r="U7" s="2">
        <f>COUNTIF('T6'!S$4:S$268,"y")</f>
        <v>0</v>
      </c>
      <c r="V7" s="2">
        <f>COUNTIF('T6'!T$4:T$268,"y")</f>
        <v>0</v>
      </c>
      <c r="W7" s="2">
        <f>COUNTIF('T6'!U$4:U$268,"y")</f>
        <v>0</v>
      </c>
      <c r="X7" s="2">
        <f>COUNTIF('T6'!V$4:V$268,"y")</f>
        <v>0</v>
      </c>
      <c r="Y7" s="2">
        <f>COUNTIF('T6'!W$4:W$268,"y")</f>
        <v>0</v>
      </c>
      <c r="Z7" s="2">
        <f>COUNTIF('T6'!X$4:X$268,"y")</f>
        <v>0</v>
      </c>
      <c r="AA7" s="2">
        <f>COUNTIF('T6'!Y$4:Y$268,"y")</f>
        <v>0</v>
      </c>
      <c r="AB7" s="2">
        <f>COUNTIF('T6'!Z$4:Z$268,"y")</f>
        <v>0</v>
      </c>
      <c r="AC7" s="2">
        <f>COUNTIF('T6'!AA$4:AA$268,"y")</f>
        <v>0</v>
      </c>
      <c r="AD7" s="2">
        <f>SUM('T6'!$AB$4:$AB$268)</f>
        <v>0</v>
      </c>
      <c r="AE7" s="84" t="str">
        <f>IF(AD7=0,"",(AVERAGE('T6'!AB4:AB268)))</f>
        <v/>
      </c>
      <c r="AF7" s="100">
        <f>SUM('T6'!AC$4:AC$268)</f>
        <v>0</v>
      </c>
      <c r="AG7" s="2">
        <f>COUNTIF('T6'!AE:AE,"Cycle Complete")</f>
        <v>0</v>
      </c>
      <c r="AH7" s="2">
        <f>SUM('T6'!$B$2,'T6'!$AG$7:$AG$8,'T6'!$AG$12:$AG$13,'T6'!$AG$17:$AG$18,'T6'!$AG$22:$AG$23,'T6'!$AG$27:$AG$28,'T6'!$AG$32:$AG$33,'T6'!$AG$37:$AG$38,'T6'!$AG$42:$AG$43,'T6'!$AG$47:$AG$48,'T6'!$AG$52:$AG$53,'T6'!$AG$57:$AG$58,'T6'!$AG$62:$AG$63,'T6'!$AG$67:$AG$68,'T6'!$AG$72:$AG$73,'T6'!$AG$77:$AG$78,'T6'!$AG$82:$AG$83,'T6'!$AG$87:$AG$88,'T6'!$AG$92:$AG$93,'T6'!$AG$97:$AG$98,'T6'!$AG$102:$AG$103,'T6'!$AG$107:$AG$108,'T6'!$AG$112:$AG$113,'T6'!$AG$117:$AG$118,'T6'!$AG$122:$AG$123,'T6'!$AG$127:$AG$128,'T6'!$AG$132:$AG$133,'T6'!$AG$137:$AG$138,'T6'!$AG$142:$AG$143,'T6'!$AG$147:$AG$148,'T6'!$AG$152:$AG$153,'T6'!$AG$157:$AG$158,'T6'!$AG$162:$AG$163,'T6'!$AG$167:$AG$168,'T6'!$AG$172:$AG$173,'T6'!$AG$177:$AG$178,'T6'!$AG$182:$AG$183,'T6'!$AG$187:$AG$188,'T6'!$AG$192:$AG$193,'T6'!$AG$197:$AG$198,'T6'!$AG$202:$AG$203,'T6'!$AG$207:$AG$208,'T6'!$AG$212:$AG$213,'T6'!$AG$217:$AG$218,'T6'!$AG$222:$AG$223,'T6'!$AG$227:$AG$228,'T6'!$AG$232:$AG$233,'T6'!$AG$237:$AG$238,'T6'!$AG$242:$AG$243,'T6'!$AG$247:$AG$248,'T6'!$AG$252:$AG$253,'T6'!$AG$257:$AG$258,'T6'!$AG$262:$AG$263,'T6'!$AG$267:$AG$268)</f>
        <v>0</v>
      </c>
      <c r="AI7" s="2">
        <f>SUM('T6'!$AF$4:$AF$268)</f>
        <v>0</v>
      </c>
    </row>
    <row r="8" spans="1:35" hidden="1">
      <c r="A8" s="2">
        <f>'T7'!B1</f>
        <v>0</v>
      </c>
      <c r="B8" s="2">
        <f>COUNT('T7'!$A$3:$A$267)</f>
        <v>0</v>
      </c>
      <c r="C8" s="2">
        <f>COUNTA('T7'!B4:B268)</f>
        <v>0</v>
      </c>
      <c r="D8" s="83" t="e">
        <f t="shared" si="0"/>
        <v>#DIV/0!</v>
      </c>
      <c r="E8" s="2">
        <f>COUNTIF('T7'!C$4:C$268,"y")</f>
        <v>0</v>
      </c>
      <c r="F8" s="2">
        <f>COUNTIF('T7'!D$4:D$268,"y")</f>
        <v>0</v>
      </c>
      <c r="G8" s="2">
        <f>COUNTIF('T7'!E$4:E$268,"y")</f>
        <v>0</v>
      </c>
      <c r="H8" s="2">
        <f>COUNTIF('T7'!F$4:F$268,"y")</f>
        <v>0</v>
      </c>
      <c r="I8" s="2">
        <f>COUNTIF('T7'!G$4:G$268,"y")</f>
        <v>0</v>
      </c>
      <c r="J8" s="2">
        <f>COUNTIF('T7'!H$4:H$268,"y")</f>
        <v>0</v>
      </c>
      <c r="K8" s="2">
        <f>COUNTIF('T7'!I$4:I$268,"y")</f>
        <v>0</v>
      </c>
      <c r="L8" s="2">
        <f>COUNTIF('T7'!J$4:J$268,"y")</f>
        <v>0</v>
      </c>
      <c r="M8" s="2">
        <f>COUNTIF('T7'!K$4:K$268,"y")</f>
        <v>0</v>
      </c>
      <c r="N8" s="2">
        <f>COUNTIF('T7'!L$4:L$268,"y")</f>
        <v>0</v>
      </c>
      <c r="O8" s="2">
        <f>COUNTIF('T7'!M$4:M$268,"y")</f>
        <v>0</v>
      </c>
      <c r="P8" s="2">
        <f>SUM('T7'!N$4:N$268)</f>
        <v>0</v>
      </c>
      <c r="Q8" s="84" t="str">
        <f>IF(P8=0,"",(AVERAGE('T7'!$N$4:$N$268)))</f>
        <v/>
      </c>
      <c r="R8" s="2">
        <f>SUM('T7'!$O$4:$O$268)</f>
        <v>0</v>
      </c>
      <c r="S8" s="2">
        <f>COUNTIF('T7'!Q$4:Q$268,"y")</f>
        <v>0</v>
      </c>
      <c r="T8" s="2">
        <f>COUNTIF('T7'!R$4:R$268,"y")</f>
        <v>0</v>
      </c>
      <c r="U8" s="2">
        <f>COUNTIF('T7'!S$4:S$268,"y")</f>
        <v>0</v>
      </c>
      <c r="V8" s="2">
        <f>COUNTIF('T7'!T$4:T$268,"y")</f>
        <v>0</v>
      </c>
      <c r="W8" s="2">
        <f>COUNTIF('T7'!U$4:U$268,"y")</f>
        <v>0</v>
      </c>
      <c r="X8" s="2">
        <f>COUNTIF('T7'!V$4:V$268,"y")</f>
        <v>0</v>
      </c>
      <c r="Y8" s="2">
        <f>COUNTIF('T7'!W$4:W$268,"y")</f>
        <v>0</v>
      </c>
      <c r="Z8" s="2">
        <f>COUNTIF('T7'!X$4:X$268,"y")</f>
        <v>0</v>
      </c>
      <c r="AA8" s="2">
        <f>COUNTIF('T7'!Y$4:Y$268,"y")</f>
        <v>0</v>
      </c>
      <c r="AB8" s="2">
        <f>COUNTIF('T7'!Z$4:Z$268,"y")</f>
        <v>0</v>
      </c>
      <c r="AC8" s="2">
        <f>COUNTIF('T7'!AA$4:AA$268,"y")</f>
        <v>0</v>
      </c>
      <c r="AD8" s="2">
        <f>SUM('T7'!$AB$4:$AB$268)</f>
        <v>0</v>
      </c>
      <c r="AE8" s="84" t="str">
        <f>IF(AD8=0,"",(AVERAGE('T7'!AB4:AB268)))</f>
        <v/>
      </c>
      <c r="AF8" s="100">
        <f>SUM('T7'!AC$4:AC$268)</f>
        <v>0</v>
      </c>
      <c r="AG8" s="2">
        <f>COUNTIF('T7'!AE:AE,"Cycle Complete")</f>
        <v>0</v>
      </c>
      <c r="AH8" s="2">
        <f>SUM('T7'!$B$2,'T7'!$AG$7:$AG$8,'T7'!$AG$12:$AG$13,'T7'!$AG$17:$AG$18,'T7'!$AG$22:$AG$23,'T7'!$AG$27:$AG$28,'T7'!$AG$32:$AG$33,'T7'!$AG$37:$AG$38,'T7'!$AG$42:$AG$43,'T7'!$AG$47:$AG$48,'T7'!$AG$52:$AG$53,'T7'!$AG$57:$AG$58,'T7'!$AG$62:$AG$63,'T7'!$AG$67:$AG$68,'T7'!$AG$72:$AG$73,'T7'!$AG$77:$AG$78,'T7'!$AG$82:$AG$83,'T7'!$AG$87:$AG$88,'T7'!$AG$92:$AG$93,'T7'!$AG$97:$AG$98,'T7'!$AG$102:$AG$103,'T7'!$AG$107:$AG$108,'T7'!$AG$112:$AG$113,'T7'!$AG$117:$AG$118,'T7'!$AG$122:$AG$123,'T7'!$AG$127:$AG$128,'T7'!$AG$132:$AG$133,'T7'!$AG$137:$AG$138,'T7'!$AG$142:$AG$143,'T7'!$AG$147:$AG$148,'T7'!$AG$152:$AG$153,'T7'!$AG$157:$AG$158,'T7'!$AG$162:$AG$163,'T7'!$AG$167:$AG$168,'T7'!$AG$172:$AG$173,'T7'!$AG$177:$AG$178,'T7'!$AG$182:$AG$183,'T7'!$AG$187:$AG$188,'T7'!$AG$192:$AG$193,'T7'!$AG$197:$AG$198,'T7'!$AG$202:$AG$203,'T7'!$AG$207:$AG$208,'T7'!$AG$212:$AG$213,'T7'!$AG$217:$AG$218,'T7'!$AG$222:$AG$223,'T7'!$AG$227:$AG$228,'T7'!$AG$232:$AG$233,'T7'!$AG$237:$AG$238,'T7'!$AG$242:$AG$243,'T7'!$AG$247:$AG$248,'T7'!$AG$252:$AG$253,'T7'!$AG$257:$AG$258,'T7'!$AG$262:$AG$263,'T7'!$AG$267:$AG$268)</f>
        <v>0</v>
      </c>
      <c r="AI8" s="2">
        <f>SUM('T7'!$AF$4:$AF$268)</f>
        <v>0</v>
      </c>
    </row>
    <row r="9" spans="1:35" hidden="1">
      <c r="A9" s="2">
        <f>'T8'!B1</f>
        <v>0</v>
      </c>
      <c r="B9" s="2">
        <f>COUNT('T8'!$A$3:$A$267)</f>
        <v>0</v>
      </c>
      <c r="C9" s="2">
        <f>COUNTA('T8'!B4:B268)</f>
        <v>0</v>
      </c>
      <c r="D9" s="83" t="e">
        <f t="shared" si="0"/>
        <v>#DIV/0!</v>
      </c>
      <c r="E9" s="2">
        <f>COUNTIF('T8'!C$4:C$268,"y")</f>
        <v>0</v>
      </c>
      <c r="F9" s="2">
        <f>COUNTIF('T8'!D$4:D$268,"y")</f>
        <v>0</v>
      </c>
      <c r="G9" s="2">
        <f>COUNTIF('T8'!E$4:E$268,"y")</f>
        <v>0</v>
      </c>
      <c r="H9" s="2">
        <f>COUNTIF('T8'!F$4:F$268,"y")</f>
        <v>0</v>
      </c>
      <c r="I9" s="2">
        <f>COUNTIF('T8'!G$4:G$268,"y")</f>
        <v>0</v>
      </c>
      <c r="J9" s="2">
        <f>COUNTIF('T8'!H$4:H$268,"y")</f>
        <v>0</v>
      </c>
      <c r="K9" s="2">
        <f>COUNTIF('T8'!I$4:I$268,"y")</f>
        <v>0</v>
      </c>
      <c r="L9" s="2">
        <f>COUNTIF('T8'!J$4:J$268,"y")</f>
        <v>0</v>
      </c>
      <c r="M9" s="2">
        <f>COUNTIF('T8'!K$4:K$268,"y")</f>
        <v>0</v>
      </c>
      <c r="N9" s="2">
        <f>COUNTIF('T8'!L$4:L$268,"y")</f>
        <v>0</v>
      </c>
      <c r="O9" s="2">
        <f>COUNTIF('T8'!M$4:M$268,"y")</f>
        <v>0</v>
      </c>
      <c r="P9" s="2">
        <f>SUM('T8'!N$4:N$268)</f>
        <v>0</v>
      </c>
      <c r="Q9" s="84" t="str">
        <f>IF(P9=0,"",(AVERAGE('T8'!$N$4:$N$268)))</f>
        <v/>
      </c>
      <c r="R9" s="2">
        <f>SUM('T8'!$O$4:$O$268)</f>
        <v>0</v>
      </c>
      <c r="S9" s="2">
        <f>COUNTIF('T8'!Q$4:Q$268,"y")</f>
        <v>0</v>
      </c>
      <c r="T9" s="2">
        <f>COUNTIF('T8'!R$4:R$268,"y")</f>
        <v>0</v>
      </c>
      <c r="U9" s="2">
        <f>COUNTIF('T8'!S$4:S$268,"y")</f>
        <v>0</v>
      </c>
      <c r="V9" s="2">
        <f>COUNTIF('T8'!T$4:T$268,"y")</f>
        <v>0</v>
      </c>
      <c r="W9" s="2">
        <f>COUNTIF('T8'!U$4:U$268,"y")</f>
        <v>0</v>
      </c>
      <c r="X9" s="2">
        <f>COUNTIF('T8'!V$4:V$268,"y")</f>
        <v>0</v>
      </c>
      <c r="Y9" s="2">
        <f>COUNTIF('T8'!W$4:W$268,"y")</f>
        <v>0</v>
      </c>
      <c r="Z9" s="2">
        <f>COUNTIF('T8'!X$4:X$268,"y")</f>
        <v>0</v>
      </c>
      <c r="AA9" s="2">
        <f>COUNTIF('T8'!Y$4:Y$268,"y")</f>
        <v>0</v>
      </c>
      <c r="AB9" s="2">
        <f>COUNTIF('T8'!Z$4:Z$268,"y")</f>
        <v>0</v>
      </c>
      <c r="AC9" s="2">
        <f>COUNTIF('T8'!AA$4:AA$268,"y")</f>
        <v>0</v>
      </c>
      <c r="AD9" s="2">
        <f>SUM('T8'!$AB$4:$AB$268)</f>
        <v>0</v>
      </c>
      <c r="AE9" s="84" t="str">
        <f>IF(AD9=0,"",(AVERAGE('T8'!AB4:AB268)))</f>
        <v/>
      </c>
      <c r="AF9" s="100">
        <f>SUM('T8'!AC$4:AC$268)</f>
        <v>0</v>
      </c>
      <c r="AG9" s="2">
        <f>COUNTIF('T8'!AE:AE,"Cycle Complete")</f>
        <v>0</v>
      </c>
      <c r="AH9" s="2">
        <f>SUM('T8'!$B$2,'T8'!$AG$7:$AG$8,'T8'!$AG$12:$AG$13,'T8'!$AG$17:$AG$18,'T8'!$AG$22:$AG$23,'T8'!$AG$27:$AG$28,'T8'!$AG$32:$AG$33,'T8'!$AG$37:$AG$38,'T8'!$AG$42:$AG$43,'T8'!$AG$47:$AG$48,'T8'!$AG$52:$AG$53,'T8'!$AG$57:$AG$58,'T8'!$AG$62:$AG$63,'T8'!$AG$67:$AG$68,'T8'!$AG$72:$AG$73,'T8'!$AG$77:$AG$78,'T8'!$AG$82:$AG$83,'T8'!$AG$87:$AG$88,'T8'!$AG$92:$AG$93,'T8'!$AG$97:$AG$98,'T8'!$AG$102:$AG$103,'T8'!$AG$107:$AG$108,'T8'!$AG$112:$AG$113,'T8'!$AG$117:$AG$118,'T8'!$AG$122:$AG$123,'T8'!$AG$127:$AG$128,'T8'!$AG$132:$AG$133,'T8'!$AG$137:$AG$138,'T8'!$AG$142:$AG$143,'T8'!$AG$147:$AG$148,'T8'!$AG$152:$AG$153,'T8'!$AG$157:$AG$158,'T8'!$AG$162:$AG$163,'T8'!$AG$167:$AG$168,'T8'!$AG$172:$AG$173,'T8'!$AG$177:$AG$178,'T8'!$AG$182:$AG$183,'T8'!$AG$187:$AG$188,'T8'!$AG$192:$AG$193,'T8'!$AG$197:$AG$198,'T8'!$AG$202:$AG$203,'T8'!$AG$207:$AG$208,'T8'!$AG$212:$AG$213,'T8'!$AG$217:$AG$218,'T8'!$AG$222:$AG$223,'T8'!$AG$227:$AG$228,'T8'!$AG$232:$AG$233,'T8'!$AG$237:$AG$238,'T8'!$AG$242:$AG$243,'T8'!$AG$247:$AG$248,'T8'!$AG$252:$AG$253,'T8'!$AG$257:$AG$258,'T8'!$AG$262:$AG$263,'T8'!$AG$267:$AG$268)</f>
        <v>0</v>
      </c>
      <c r="AI9" s="2">
        <f>SUM('T8'!$AF$4:$AF$268)</f>
        <v>0</v>
      </c>
    </row>
    <row r="10" spans="1:35" hidden="1">
      <c r="A10" s="2">
        <f>'T9'!B1</f>
        <v>0</v>
      </c>
      <c r="B10" s="2">
        <f>COUNT('T9'!$A$3:$A$267)</f>
        <v>0</v>
      </c>
      <c r="C10" s="2">
        <f>COUNTA('T9'!B4:B268)</f>
        <v>0</v>
      </c>
      <c r="D10" s="83" t="e">
        <f t="shared" si="0"/>
        <v>#DIV/0!</v>
      </c>
      <c r="E10" s="2">
        <f>COUNTIF('T9'!C$4:C$268,"y")</f>
        <v>0</v>
      </c>
      <c r="F10" s="2">
        <f>COUNTIF('T9'!D$4:D$268,"y")</f>
        <v>0</v>
      </c>
      <c r="G10" s="2">
        <f>COUNTIF('T9'!E$4:E$268,"y")</f>
        <v>0</v>
      </c>
      <c r="H10" s="2">
        <f>COUNTIF('T9'!F$4:F$268,"y")</f>
        <v>0</v>
      </c>
      <c r="I10" s="2">
        <f>COUNTIF('T9'!G$4:G$268,"y")</f>
        <v>0</v>
      </c>
      <c r="J10" s="2">
        <f>COUNTIF('T9'!H$4:H$268,"y")</f>
        <v>0</v>
      </c>
      <c r="K10" s="2">
        <f>COUNTIF('T9'!I$4:I$268,"y")</f>
        <v>0</v>
      </c>
      <c r="L10" s="2">
        <f>COUNTIF('T9'!J$4:J$268,"y")</f>
        <v>0</v>
      </c>
      <c r="M10" s="2">
        <f>COUNTIF('T9'!K$4:K$268,"y")</f>
        <v>0</v>
      </c>
      <c r="N10" s="2">
        <f>COUNTIF('T9'!L$4:L$268,"y")</f>
        <v>0</v>
      </c>
      <c r="O10" s="2">
        <f>COUNTIF('T9'!M$4:M$268,"y")</f>
        <v>0</v>
      </c>
      <c r="P10" s="2">
        <f>SUM('T9'!N$4:N$268)</f>
        <v>0</v>
      </c>
      <c r="Q10" s="84" t="str">
        <f>IF(P10=0,"",(AVERAGE('T9'!$N$4:$N$268)))</f>
        <v/>
      </c>
      <c r="R10" s="2">
        <f>SUM('T9'!$O$4:$O$268)</f>
        <v>0</v>
      </c>
      <c r="S10" s="2">
        <f>COUNTIF('T9'!Q$4:Q$268,"y")</f>
        <v>0</v>
      </c>
      <c r="T10" s="2">
        <f>COUNTIF('T9'!R$4:R$268,"y")</f>
        <v>0</v>
      </c>
      <c r="U10" s="2">
        <f>COUNTIF('T9'!S$4:S$268,"y")</f>
        <v>0</v>
      </c>
      <c r="V10" s="2">
        <f>COUNTIF('T9'!T$4:T$268,"y")</f>
        <v>0</v>
      </c>
      <c r="W10" s="2">
        <f>COUNTIF('T9'!U$4:U$268,"y")</f>
        <v>0</v>
      </c>
      <c r="X10" s="2">
        <f>COUNTIF('T9'!V$4:V$268,"y")</f>
        <v>0</v>
      </c>
      <c r="Y10" s="2">
        <f>COUNTIF('T9'!W$4:W$268,"y")</f>
        <v>0</v>
      </c>
      <c r="Z10" s="2">
        <f>COUNTIF('T9'!X$4:X$268,"y")</f>
        <v>0</v>
      </c>
      <c r="AA10" s="2">
        <f>COUNTIF('T9'!Y$4:Y$268,"y")</f>
        <v>0</v>
      </c>
      <c r="AB10" s="2">
        <f>COUNTIF('T9'!Z$4:Z$268,"y")</f>
        <v>0</v>
      </c>
      <c r="AC10" s="2">
        <f>COUNTIF('T9'!AA$4:AA$268,"y")</f>
        <v>0</v>
      </c>
      <c r="AD10" s="2">
        <f>SUM('T9'!$AB$4:$AB$268)</f>
        <v>0</v>
      </c>
      <c r="AE10" s="84" t="str">
        <f>IF(AD10=0,"",(AVERAGE('T9'!AB4:AB268)))</f>
        <v/>
      </c>
      <c r="AF10" s="100">
        <f>SUM('T9'!AC$4:AC$268)</f>
        <v>0</v>
      </c>
      <c r="AG10" s="2">
        <f>COUNTIF('T9'!AE:AE,"Cycle Complete")</f>
        <v>0</v>
      </c>
      <c r="AH10" s="2">
        <f>SUM('T9'!$B$2,'T9'!$AG$7:$AG$8,'T9'!$AG$12:$AG$13,'T9'!$AG$17:$AG$18,'T9'!$AG$22:$AG$23,'T9'!$AG$27:$AG$28,'T9'!$AG$32:$AG$33,'T9'!$AG$37:$AG$38,'T9'!$AG$42:$AG$43,'T9'!$AG$47:$AG$48,'T9'!$AG$52:$AG$53,'T9'!$AG$57:$AG$58,'T9'!$AG$62:$AG$63,'T9'!$AG$67:$AG$68,'T9'!$AG$72:$AG$73,'T9'!$AG$77:$AG$78,'T9'!$AG$82:$AG$83,'T9'!$AG$87:$AG$88,'T9'!$AG$92:$AG$93,'T9'!$AG$97:$AG$98,'T9'!$AG$102:$AG$103,'T9'!$AG$107:$AG$108,'T9'!$AG$112:$AG$113,'T9'!$AG$117:$AG$118,'T9'!$AG$122:$AG$123,'T9'!$AG$127:$AG$128,'T9'!$AG$132:$AG$133,'T9'!$AG$137:$AG$138,'T9'!$AG$142:$AG$143,'T9'!$AG$147:$AG$148,'T9'!$AG$152:$AG$153,'T9'!$AG$157:$AG$158,'T9'!$AG$162:$AG$163,'T9'!$AG$167:$AG$168,'T9'!$AG$172:$AG$173,'T9'!$AG$177:$AG$178,'T9'!$AG$182:$AG$183,'T9'!$AG$187:$AG$188,'T9'!$AG$192:$AG$193,'T9'!$AG$197:$AG$198,'T9'!$AG$202:$AG$203,'T9'!$AG$207:$AG$208,'T9'!$AG$212:$AG$213,'T9'!$AG$217:$AG$218,'T9'!$AG$222:$AG$223,'T9'!$AG$227:$AG$228,'T9'!$AG$232:$AG$233,'T9'!$AG$237:$AG$238,'T9'!$AG$242:$AG$243,'T9'!$AG$247:$AG$248,'T9'!$AG$252:$AG$253,'T9'!$AG$257:$AG$258,'T9'!$AG$262:$AG$263,'T9'!$AG$267:$AG$268)</f>
        <v>0</v>
      </c>
      <c r="AI10" s="2">
        <f>SUM('T9'!$AF$4:$AF$268)</f>
        <v>0</v>
      </c>
    </row>
    <row r="11" spans="1:35" hidden="1">
      <c r="A11" s="2">
        <f>'T10'!B1</f>
        <v>0</v>
      </c>
      <c r="B11" s="2">
        <f>COUNT('T10'!$A$3:$A$267)</f>
        <v>0</v>
      </c>
      <c r="C11" s="2">
        <f>COUNTA('T10'!B4:B268)</f>
        <v>0</v>
      </c>
      <c r="D11" s="83" t="e">
        <f t="shared" si="0"/>
        <v>#DIV/0!</v>
      </c>
      <c r="E11" s="2">
        <f>COUNTIF('T10'!C$4:C$268,"y")</f>
        <v>0</v>
      </c>
      <c r="F11" s="2">
        <f>COUNTIF('T10'!D$4:D$268,"y")</f>
        <v>0</v>
      </c>
      <c r="G11" s="2">
        <f>COUNTIF('T10'!E$4:E$268,"y")</f>
        <v>0</v>
      </c>
      <c r="H11" s="2">
        <f>COUNTIF('T10'!F$4:F$268,"y")</f>
        <v>0</v>
      </c>
      <c r="I11" s="2">
        <f>COUNTIF('T10'!G$4:G$268,"y")</f>
        <v>0</v>
      </c>
      <c r="J11" s="2">
        <f>COUNTIF('T10'!H$4:H$268,"y")</f>
        <v>0</v>
      </c>
      <c r="K11" s="2">
        <f>COUNTIF('T10'!I$4:I$268,"y")</f>
        <v>0</v>
      </c>
      <c r="L11" s="2">
        <f>COUNTIF('T10'!J$4:J$268,"y")</f>
        <v>0</v>
      </c>
      <c r="M11" s="2">
        <f>COUNTIF('T10'!K$4:K$268,"y")</f>
        <v>0</v>
      </c>
      <c r="N11" s="2">
        <f>COUNTIF('T10'!L$4:L$268,"y")</f>
        <v>0</v>
      </c>
      <c r="O11" s="2">
        <f>COUNTIF('T10'!M$4:M$268,"y")</f>
        <v>0</v>
      </c>
      <c r="P11" s="2">
        <f>SUM('T10'!N$4:N$268)</f>
        <v>0</v>
      </c>
      <c r="Q11" s="84" t="str">
        <f>IF(P11=0,"",(AVERAGE('T10'!$N$4:$N$268)))</f>
        <v/>
      </c>
      <c r="R11" s="2">
        <f>SUM('T10'!$O$4:$O$268)</f>
        <v>0</v>
      </c>
      <c r="S11" s="2">
        <f>COUNTIF('T10'!Q$4:Q$268,"y")</f>
        <v>0</v>
      </c>
      <c r="T11" s="2">
        <f>COUNTIF('T10'!R$4:R$268,"y")</f>
        <v>0</v>
      </c>
      <c r="U11" s="2">
        <f>COUNTIF('T10'!S$4:S$268,"y")</f>
        <v>0</v>
      </c>
      <c r="V11" s="2">
        <f>COUNTIF('T10'!T$4:T$268,"y")</f>
        <v>0</v>
      </c>
      <c r="W11" s="2">
        <f>COUNTIF('T10'!U$4:U$268,"y")</f>
        <v>0</v>
      </c>
      <c r="X11" s="2">
        <f>COUNTIF('T10'!V$4:V$268,"y")</f>
        <v>0</v>
      </c>
      <c r="Y11" s="2">
        <f>COUNTIF('T10'!W$4:W$268,"y")</f>
        <v>0</v>
      </c>
      <c r="Z11" s="2">
        <f>COUNTIF('T10'!X$4:X$268,"y")</f>
        <v>0</v>
      </c>
      <c r="AA11" s="2">
        <f>COUNTIF('T10'!Y$4:Y$268,"y")</f>
        <v>0</v>
      </c>
      <c r="AB11" s="2">
        <f>COUNTIF('T10'!Z$4:Z$268,"y")</f>
        <v>0</v>
      </c>
      <c r="AC11" s="2">
        <f>COUNTIF('T10'!AA$4:AA$268,"y")</f>
        <v>0</v>
      </c>
      <c r="AD11" s="2">
        <f>SUM('T10'!$AB$4:$AB$268)</f>
        <v>0</v>
      </c>
      <c r="AE11" s="84" t="str">
        <f>IF(AD11=0,"",(AVERAGE('T10'!AB4:AB268)))</f>
        <v/>
      </c>
      <c r="AF11" s="100">
        <f>SUM('T10'!AC$4:AC$268)</f>
        <v>0</v>
      </c>
      <c r="AG11" s="2">
        <f>COUNTIF('T10'!AE:AE,"Cycle Complete")</f>
        <v>0</v>
      </c>
      <c r="AH11" s="2">
        <f>SUM('T10'!$B$2,'T10'!$AG$7:$AG$8,'T10'!$AG$12:$AG$13,'T10'!$AG$17:$AG$18,'T10'!$AG$22:$AG$23,'T10'!$AG$27:$AG$28,'T10'!$AG$32:$AG$33,'T10'!$AG$37:$AG$38,'T10'!$AG$42:$AG$43,'T10'!$AG$47:$AG$48,'T10'!$AG$52:$AG$53,'T10'!$AG$57:$AG$58,'T10'!$AG$62:$AG$63,'T10'!$AG$67:$AG$68,'T10'!$AG$72:$AG$73,'T10'!$AG$77:$AG$78,'T10'!$AG$82:$AG$83,'T10'!$AG$87:$AG$88,'T10'!$AG$92:$AG$93,'T10'!$AG$97:$AG$98,'T10'!$AG$102:$AG$103,'T10'!$AG$107:$AG$108,'T10'!$AG$112:$AG$113,'T10'!$AG$117:$AG$118,'T10'!$AG$122:$AG$123,'T10'!$AG$127:$AG$128,'T10'!$AG$132:$AG$133,'T10'!$AG$137:$AG$138,'T10'!$AG$142:$AG$143,'T10'!$AG$147:$AG$148,'T10'!$AG$152:$AG$153,'T10'!$AG$157:$AG$158,'T10'!$AG$162:$AG$163,'T10'!$AG$167:$AG$168,'T10'!$AG$172:$AG$173,'T10'!$AG$177:$AG$178,'T10'!$AG$182:$AG$183,'T10'!$AG$187:$AG$188,'T10'!$AG$192:$AG$193,'T10'!$AG$197:$AG$198,'T10'!$AG$202:$AG$203,'T10'!$AG$207:$AG$208,'T10'!$AG$212:$AG$213,'T10'!$AG$217:$AG$218,'T10'!$AG$222:$AG$223,'T10'!$AG$227:$AG$228,'T10'!$AG$232:$AG$233,'T10'!$AG$237:$AG$238,'T10'!$AG$242:$AG$243,'T10'!$AG$247:$AG$248,'T10'!$AG$252:$AG$253,'T10'!$AG$257:$AG$258,'T10'!$AG$262:$AG$263,'T10'!$AG$267:$AG$268)</f>
        <v>0</v>
      </c>
      <c r="AI11" s="2">
        <f>SUM('T10'!$AF$4:$AF$268)</f>
        <v>0</v>
      </c>
    </row>
    <row r="12" spans="1:35" hidden="1">
      <c r="A12" s="2">
        <f>'T11'!B1</f>
        <v>0</v>
      </c>
      <c r="B12" s="2">
        <f>COUNT('T11'!$A$3:$A$267)</f>
        <v>0</v>
      </c>
      <c r="C12" s="2">
        <f>COUNTA('T11'!B4:B268)</f>
        <v>0</v>
      </c>
      <c r="D12" s="83" t="e">
        <f t="shared" si="0"/>
        <v>#DIV/0!</v>
      </c>
      <c r="E12" s="2">
        <f>COUNTIF('T11'!C$4:C$268,"y")</f>
        <v>0</v>
      </c>
      <c r="F12" s="2">
        <f>COUNTIF('T11'!D$4:D$268,"y")</f>
        <v>0</v>
      </c>
      <c r="G12" s="2">
        <f>COUNTIF('T11'!E$4:E$268,"y")</f>
        <v>0</v>
      </c>
      <c r="H12" s="2">
        <f>COUNTIF('T11'!F$4:F$268,"y")</f>
        <v>0</v>
      </c>
      <c r="I12" s="2">
        <f>COUNTIF('T11'!G$4:G$268,"y")</f>
        <v>0</v>
      </c>
      <c r="J12" s="2">
        <f>COUNTIF('T11'!H$4:H$268,"y")</f>
        <v>0</v>
      </c>
      <c r="K12" s="2">
        <f>COUNTIF('T11'!I$4:I$268,"y")</f>
        <v>0</v>
      </c>
      <c r="L12" s="2">
        <f>COUNTIF('T11'!J$4:J$268,"y")</f>
        <v>0</v>
      </c>
      <c r="M12" s="2">
        <f>COUNTIF('T11'!K$4:K$268,"y")</f>
        <v>0</v>
      </c>
      <c r="N12" s="2">
        <f>COUNTIF('T11'!L$4:L$268,"y")</f>
        <v>0</v>
      </c>
      <c r="O12" s="2">
        <f>COUNTIF('T11'!M$4:M$268,"y")</f>
        <v>0</v>
      </c>
      <c r="P12" s="2">
        <f>SUM('T11'!N$4:N$268)</f>
        <v>0</v>
      </c>
      <c r="Q12" s="84" t="str">
        <f>IF(P12=0,"",(AVERAGE('T11'!$N$4:$N$268)))</f>
        <v/>
      </c>
      <c r="R12" s="2">
        <f>SUM('T11'!$O$4:$O$268)</f>
        <v>0</v>
      </c>
      <c r="S12" s="2">
        <f>COUNTIF('T11'!Q$4:Q$268,"y")</f>
        <v>0</v>
      </c>
      <c r="T12" s="2">
        <f>COUNTIF('T11'!R$4:R$268,"y")</f>
        <v>0</v>
      </c>
      <c r="U12" s="2">
        <f>COUNTIF('T11'!S$4:S$268,"y")</f>
        <v>0</v>
      </c>
      <c r="V12" s="2">
        <f>COUNTIF('T11'!T$4:T$268,"y")</f>
        <v>0</v>
      </c>
      <c r="W12" s="2">
        <f>COUNTIF('T11'!U$4:U$268,"y")</f>
        <v>0</v>
      </c>
      <c r="X12" s="2">
        <f>COUNTIF('T11'!V$4:V$268,"y")</f>
        <v>0</v>
      </c>
      <c r="Y12" s="2">
        <f>COUNTIF('T11'!W$4:W$268,"y")</f>
        <v>0</v>
      </c>
      <c r="Z12" s="2">
        <f>COUNTIF('T11'!X$4:X$268,"y")</f>
        <v>0</v>
      </c>
      <c r="AA12" s="2">
        <f>COUNTIF('T11'!Y$4:Y$268,"y")</f>
        <v>0</v>
      </c>
      <c r="AB12" s="2">
        <f>COUNTIF('T11'!Z$4:Z$268,"y")</f>
        <v>0</v>
      </c>
      <c r="AC12" s="2">
        <f>COUNTIF('T11'!AA$4:AA$268,"y")</f>
        <v>0</v>
      </c>
      <c r="AD12" s="2">
        <f>SUM('T11'!$AB$4:$AB$268)</f>
        <v>0</v>
      </c>
      <c r="AE12" s="84" t="str">
        <f>IF(AD12=0,"",(AVERAGE('T11'!AB4:AB268)))</f>
        <v/>
      </c>
      <c r="AF12" s="100">
        <f>SUM('T11'!AC$4:AC$268)</f>
        <v>0</v>
      </c>
      <c r="AG12" s="2">
        <f>COUNTIF('T11'!AE:AE,"Cycle Complete")</f>
        <v>0</v>
      </c>
      <c r="AH12" s="2">
        <f>SUM('T11'!$B$2,'T11'!$AG$7:$AG$8,'T11'!$AG$12:$AG$13,'T11'!$AG$17:$AG$18,'T11'!$AG$22:$AG$23,'T11'!$AG$27:$AG$28,'T11'!$AG$32:$AG$33,'T11'!$AG$37:$AG$38,'T11'!$AG$42:$AG$43,'T11'!$AG$47:$AG$48,'T11'!$AG$52:$AG$53,'T11'!$AG$57:$AG$58,'T11'!$AG$62:$AG$63,'T11'!$AG$67:$AG$68,'T11'!$AG$72:$AG$73,'T11'!$AG$77:$AG$78,'T11'!$AG$82:$AG$83,'T11'!$AG$87:$AG$88,'T11'!$AG$92:$AG$93,'T11'!$AG$97:$AG$98,'T11'!$AG$102:$AG$103,'T11'!$AG$107:$AG$108,'T11'!$AG$112:$AG$113,'T11'!$AG$117:$AG$118,'T11'!$AG$122:$AG$123,'T11'!$AG$127:$AG$128,'T11'!$AG$132:$AG$133,'T11'!$AG$137:$AG$138,'T11'!$AG$142:$AG$143,'T11'!$AG$147:$AG$148,'T11'!$AG$152:$AG$153,'T11'!$AG$157:$AG$158,'T11'!$AG$162:$AG$163,'T11'!$AG$167:$AG$168,'T11'!$AG$172:$AG$173,'T11'!$AG$177:$AG$178,'T11'!$AG$182:$AG$183,'T11'!$AG$187:$AG$188,'T11'!$AG$192:$AG$193,'T11'!$AG$197:$AG$198,'T11'!$AG$202:$AG$203,'T11'!$AG$207:$AG$208,'T11'!$AG$212:$AG$213,'T11'!$AG$217:$AG$218,'T11'!$AG$222:$AG$223,'T11'!$AG$227:$AG$228,'T11'!$AG$232:$AG$233,'T11'!$AG$237:$AG$238,'T11'!$AG$242:$AG$243,'T11'!$AG$247:$AG$248,'T11'!$AG$252:$AG$253,'T11'!$AG$257:$AG$258,'T11'!$AG$262:$AG$263,'T11'!$AG$267:$AG$268)</f>
        <v>0</v>
      </c>
      <c r="AI12" s="2">
        <f>SUM('T11'!$AF$4:$AF$268)</f>
        <v>0</v>
      </c>
    </row>
    <row r="13" spans="1:35" hidden="1">
      <c r="A13" s="2">
        <f>'T12'!B1</f>
        <v>0</v>
      </c>
      <c r="B13" s="2">
        <f>COUNT('T12'!$A$3:$A$267)</f>
        <v>0</v>
      </c>
      <c r="C13" s="2">
        <f>COUNTA('T12'!B4:B268)</f>
        <v>0</v>
      </c>
      <c r="D13" s="83" t="e">
        <f t="shared" si="0"/>
        <v>#DIV/0!</v>
      </c>
      <c r="E13" s="2">
        <f>COUNTIF('T12'!C$4:C$268,"y")</f>
        <v>0</v>
      </c>
      <c r="F13" s="2">
        <f>COUNTIF('T12'!D$4:D$268,"y")</f>
        <v>0</v>
      </c>
      <c r="G13" s="2">
        <f>COUNTIF('T12'!E$4:E$268,"y")</f>
        <v>0</v>
      </c>
      <c r="H13" s="2">
        <f>COUNTIF('T12'!F$4:F$268,"y")</f>
        <v>0</v>
      </c>
      <c r="I13" s="2">
        <f>COUNTIF('T12'!G$4:G$268,"y")</f>
        <v>0</v>
      </c>
      <c r="J13" s="2">
        <f>COUNTIF('T12'!H$4:H$268,"y")</f>
        <v>0</v>
      </c>
      <c r="K13" s="2">
        <f>COUNTIF('T12'!I$4:I$268,"y")</f>
        <v>0</v>
      </c>
      <c r="L13" s="2">
        <f>COUNTIF('T12'!J$4:J$268,"y")</f>
        <v>0</v>
      </c>
      <c r="M13" s="2">
        <f>COUNTIF('T12'!K$4:K$268,"y")</f>
        <v>0</v>
      </c>
      <c r="N13" s="2">
        <f>COUNTIF('T12'!L$4:L$268,"y")</f>
        <v>0</v>
      </c>
      <c r="O13" s="2">
        <f>COUNTIF('T12'!M$4:M$268,"y")</f>
        <v>0</v>
      </c>
      <c r="P13" s="2">
        <f>SUM('T12'!N$4:N$268)</f>
        <v>0</v>
      </c>
      <c r="Q13" s="84" t="str">
        <f>IF(P13=0,"",(AVERAGE('T12'!$N$4:$N$268)))</f>
        <v/>
      </c>
      <c r="R13" s="2">
        <f>SUM('T12'!$O$4:$O$268)</f>
        <v>0</v>
      </c>
      <c r="S13" s="2">
        <f>COUNTIF('T12'!Q$4:Q$268,"y")</f>
        <v>0</v>
      </c>
      <c r="T13" s="2">
        <f>COUNTIF('T12'!R$4:R$268,"y")</f>
        <v>0</v>
      </c>
      <c r="U13" s="2">
        <f>COUNTIF('T12'!S$4:S$268,"y")</f>
        <v>0</v>
      </c>
      <c r="V13" s="2">
        <f>COUNTIF('T12'!T$4:T$268,"y")</f>
        <v>0</v>
      </c>
      <c r="W13" s="2">
        <f>COUNTIF('T12'!U$4:U$268,"y")</f>
        <v>0</v>
      </c>
      <c r="X13" s="2">
        <f>COUNTIF('T12'!V$4:V$268,"y")</f>
        <v>0</v>
      </c>
      <c r="Y13" s="2">
        <f>COUNTIF('T12'!W$4:W$268,"y")</f>
        <v>0</v>
      </c>
      <c r="Z13" s="2">
        <f>COUNTIF('T12'!X$4:X$268,"y")</f>
        <v>0</v>
      </c>
      <c r="AA13" s="2">
        <f>COUNTIF('T12'!Y$4:Y$268,"y")</f>
        <v>0</v>
      </c>
      <c r="AB13" s="2">
        <f>COUNTIF('T12'!Z$4:Z$268,"y")</f>
        <v>0</v>
      </c>
      <c r="AC13" s="2">
        <f>COUNTIF('T12'!AA$4:AA$268,"y")</f>
        <v>0</v>
      </c>
      <c r="AD13" s="2">
        <f>SUM('T12'!$AB$4:$AB$268)</f>
        <v>0</v>
      </c>
      <c r="AE13" s="84" t="str">
        <f>IF(AD13=0,"",(AVERAGE('T12'!AB4:AB268)))</f>
        <v/>
      </c>
      <c r="AF13" s="100">
        <f>SUM('T12'!AC$4:AC$268)</f>
        <v>0</v>
      </c>
      <c r="AG13" s="2">
        <f>COUNTIF('T12'!AE:AE,"Cycle Complete")</f>
        <v>0</v>
      </c>
      <c r="AH13" s="2">
        <f>SUM('T12'!$B$2,'T12'!$AG$7:$AG$8,'T12'!$AG$12:$AG$13,'T12'!$AG$17:$AG$18,'T12'!$AG$22:$AG$23,'T12'!$AG$27:$AG$28,'T12'!$AG$32:$AG$33,'T12'!$AG$37:$AG$38,'T12'!$AG$42:$AG$43,'T12'!$AG$47:$AG$48,'T12'!$AG$52:$AG$53,'T12'!$AG$57:$AG$58,'T12'!$AG$62:$AG$63,'T12'!$AG$67:$AG$68,'T12'!$AG$72:$AG$73,'T12'!$AG$77:$AG$78,'T12'!$AG$82:$AG$83,'T12'!$AG$87:$AG$88,'T12'!$AG$92:$AG$93,'T12'!$AG$97:$AG$98,'T12'!$AG$102:$AG$103,'T12'!$AG$107:$AG$108,'T12'!$AG$112:$AG$113,'T12'!$AG$117:$AG$118,'T12'!$AG$122:$AG$123,'T12'!$AG$127:$AG$128,'T12'!$AG$132:$AG$133,'T12'!$AG$137:$AG$138,'T12'!$AG$142:$AG$143,'T12'!$AG$147:$AG$148,'T12'!$AG$152:$AG$153,'T12'!$AG$157:$AG$158,'T12'!$AG$162:$AG$163,'T12'!$AG$167:$AG$168,'T12'!$AG$172:$AG$173,'T12'!$AG$177:$AG$178,'T12'!$AG$182:$AG$183,'T12'!$AG$187:$AG$188,'T12'!$AG$192:$AG$193,'T12'!$AG$197:$AG$198,'T12'!$AG$202:$AG$203,'T12'!$AG$207:$AG$208,'T12'!$AG$212:$AG$213,'T12'!$AG$217:$AG$218,'T12'!$AG$222:$AG$223,'T12'!$AG$227:$AG$228,'T12'!$AG$232:$AG$233,'T12'!$AG$237:$AG$238,'T12'!$AG$242:$AG$243,'T12'!$AG$247:$AG$248,'T12'!$AG$252:$AG$253,'T12'!$AG$257:$AG$258,'T12'!$AG$262:$AG$263,'T12'!$AG$267:$AG$268)</f>
        <v>0</v>
      </c>
      <c r="AI13" s="2">
        <f>SUM('T12'!$AF$4:$AF$268)</f>
        <v>0</v>
      </c>
    </row>
    <row r="14" spans="1:35" hidden="1">
      <c r="A14" s="2">
        <f>'T13'!B1</f>
        <v>0</v>
      </c>
      <c r="B14" s="2">
        <f>COUNT('T13'!$A$3:$A$267)</f>
        <v>0</v>
      </c>
      <c r="C14" s="2">
        <f>COUNTA('T13'!B4:B268)</f>
        <v>0</v>
      </c>
      <c r="D14" s="83" t="e">
        <f t="shared" si="0"/>
        <v>#DIV/0!</v>
      </c>
      <c r="E14" s="2">
        <f>COUNTIF('T13'!C$4:C$268,"y")</f>
        <v>0</v>
      </c>
      <c r="F14" s="2">
        <f>COUNTIF('T13'!D$4:D$268,"y")</f>
        <v>0</v>
      </c>
      <c r="G14" s="2">
        <f>COUNTIF('T13'!E$4:E$268,"y")</f>
        <v>0</v>
      </c>
      <c r="H14" s="2">
        <f>COUNTIF('T13'!F$4:F$268,"y")</f>
        <v>0</v>
      </c>
      <c r="I14" s="2">
        <f>COUNTIF('T13'!G$4:G$268,"y")</f>
        <v>0</v>
      </c>
      <c r="J14" s="2">
        <f>COUNTIF('T13'!H$4:H$268,"y")</f>
        <v>0</v>
      </c>
      <c r="K14" s="2">
        <f>COUNTIF('T13'!I$4:I$268,"y")</f>
        <v>0</v>
      </c>
      <c r="L14" s="2">
        <f>COUNTIF('T13'!J$4:J$268,"y")</f>
        <v>0</v>
      </c>
      <c r="M14" s="2">
        <f>COUNTIF('T13'!K$4:K$268,"y")</f>
        <v>0</v>
      </c>
      <c r="N14" s="2">
        <f>COUNTIF('T13'!L$4:L$268,"y")</f>
        <v>0</v>
      </c>
      <c r="O14" s="2">
        <f>COUNTIF('T13'!M$4:M$268,"y")</f>
        <v>0</v>
      </c>
      <c r="P14" s="2">
        <f>SUM('T13'!N$4:N$268)</f>
        <v>0</v>
      </c>
      <c r="Q14" s="84" t="str">
        <f>IF(P14=0,"",(AVERAGE('T13'!$N$4:$N$268)))</f>
        <v/>
      </c>
      <c r="R14" s="2">
        <f>SUM('T13'!$O$4:$O$268)</f>
        <v>0</v>
      </c>
      <c r="S14" s="2">
        <f>COUNTIF('T13'!Q$4:Q$268,"y")</f>
        <v>0</v>
      </c>
      <c r="T14" s="2">
        <f>COUNTIF('T13'!R$4:R$268,"y")</f>
        <v>0</v>
      </c>
      <c r="U14" s="2">
        <f>COUNTIF('T13'!S$4:S$268,"y")</f>
        <v>0</v>
      </c>
      <c r="V14" s="2">
        <f>COUNTIF('T13'!T$4:T$268,"y")</f>
        <v>0</v>
      </c>
      <c r="W14" s="2">
        <f>COUNTIF('T13'!U$4:U$268,"y")</f>
        <v>0</v>
      </c>
      <c r="X14" s="2">
        <f>COUNTIF('T13'!V$4:V$268,"y")</f>
        <v>0</v>
      </c>
      <c r="Y14" s="2">
        <f>COUNTIF('T13'!W$4:W$268,"y")</f>
        <v>0</v>
      </c>
      <c r="Z14" s="2">
        <f>COUNTIF('T13'!X$4:X$268,"y")</f>
        <v>0</v>
      </c>
      <c r="AA14" s="2">
        <f>COUNTIF('T13'!Y$4:Y$268,"y")</f>
        <v>0</v>
      </c>
      <c r="AB14" s="2">
        <f>COUNTIF('T13'!Z$4:Z$268,"y")</f>
        <v>0</v>
      </c>
      <c r="AC14" s="2">
        <f>COUNTIF('T13'!AA$4:AA$268,"y")</f>
        <v>0</v>
      </c>
      <c r="AD14" s="2">
        <f>SUM('T13'!$AB$4:$AB$268)</f>
        <v>0</v>
      </c>
      <c r="AE14" s="84" t="str">
        <f>IF(AD14=0,"",(AVERAGE('T13'!AB4:AB268)))</f>
        <v/>
      </c>
      <c r="AF14" s="100">
        <f>SUM('T13'!AC$4:AC$268)</f>
        <v>0</v>
      </c>
      <c r="AG14" s="2">
        <f>COUNTIF('T13'!AE:AE,"Cycle Complete")</f>
        <v>0</v>
      </c>
      <c r="AH14" s="2">
        <f>SUM('T13'!$B$2,'T13'!$AG$7:$AG$8,'T13'!$AG$12:$AG$13,'T13'!$AG$17:$AG$18,'T13'!$AG$22:$AG$23,'T13'!$AG$27:$AG$28,'T13'!$AG$32:$AG$33,'T13'!$AG$37:$AG$38,'T13'!$AG$42:$AG$43,'T13'!$AG$47:$AG$48,'T13'!$AG$52:$AG$53,'T13'!$AG$57:$AG$58,'T13'!$AG$62:$AG$63,'T13'!$AG$67:$AG$68,'T13'!$AG$72:$AG$73,'T13'!$AG$77:$AG$78,'T13'!$AG$82:$AG$83,'T13'!$AG$87:$AG$88,'T13'!$AG$92:$AG$93,'T13'!$AG$97:$AG$98,'T13'!$AG$102:$AG$103,'T13'!$AG$107:$AG$108,'T13'!$AG$112:$AG$113,'T13'!$AG$117:$AG$118,'T13'!$AG$122:$AG$123,'T13'!$AG$127:$AG$128,'T13'!$AG$132:$AG$133,'T13'!$AG$137:$AG$138,'T13'!$AG$142:$AG$143,'T13'!$AG$147:$AG$148,'T13'!$AG$152:$AG$153,'T13'!$AG$157:$AG$158,'T13'!$AG$162:$AG$163,'T13'!$AG$167:$AG$168,'T13'!$AG$172:$AG$173,'T13'!$AG$177:$AG$178,'T13'!$AG$182:$AG$183,'T13'!$AG$187:$AG$188,'T13'!$AG$192:$AG$193,'T13'!$AG$197:$AG$198,'T13'!$AG$202:$AG$203,'T13'!$AG$207:$AG$208,'T13'!$AG$212:$AG$213,'T13'!$AG$217:$AG$218,'T13'!$AG$222:$AG$223,'T13'!$AG$227:$AG$228,'T13'!$AG$232:$AG$233,'T13'!$AG$237:$AG$238,'T13'!$AG$242:$AG$243,'T13'!$AG$247:$AG$248,'T13'!$AG$252:$AG$253,'T13'!$AG$257:$AG$258,'T13'!$AG$262:$AG$263,'T13'!$AG$267:$AG$268)</f>
        <v>0</v>
      </c>
      <c r="AI14" s="2">
        <f>SUM('T13'!$AF$4:$AF$268)</f>
        <v>0</v>
      </c>
    </row>
    <row r="15" spans="1:35" hidden="1">
      <c r="A15" s="2">
        <f>'T14'!B1</f>
        <v>0</v>
      </c>
      <c r="B15" s="2">
        <f>COUNT('T14'!$A$3:$A$267)</f>
        <v>0</v>
      </c>
      <c r="C15" s="2">
        <f>COUNTA('T14'!B4:B268)</f>
        <v>0</v>
      </c>
      <c r="D15" s="83" t="e">
        <f t="shared" si="0"/>
        <v>#DIV/0!</v>
      </c>
      <c r="E15" s="2">
        <f>COUNTIF('T14'!C$4:C$268,"y")</f>
        <v>0</v>
      </c>
      <c r="F15" s="2">
        <f>COUNTIF('T14'!D$4:D$268,"y")</f>
        <v>0</v>
      </c>
      <c r="G15" s="2">
        <f>COUNTIF('T14'!E$4:E$268,"y")</f>
        <v>0</v>
      </c>
      <c r="H15" s="2">
        <f>COUNTIF('T14'!F$4:F$268,"y")</f>
        <v>0</v>
      </c>
      <c r="I15" s="2">
        <f>COUNTIF('T14'!G$4:G$268,"y")</f>
        <v>0</v>
      </c>
      <c r="J15" s="2">
        <f>COUNTIF('T14'!H$4:H$268,"y")</f>
        <v>0</v>
      </c>
      <c r="K15" s="2">
        <f>COUNTIF('T14'!I$4:I$268,"y")</f>
        <v>0</v>
      </c>
      <c r="L15" s="2">
        <f>COUNTIF('T14'!J$4:J$268,"y")</f>
        <v>0</v>
      </c>
      <c r="M15" s="2">
        <f>COUNTIF('T14'!K$4:K$268,"y")</f>
        <v>0</v>
      </c>
      <c r="N15" s="2">
        <f>COUNTIF('T14'!L$4:L$268,"y")</f>
        <v>0</v>
      </c>
      <c r="O15" s="2">
        <f>COUNTIF('T14'!M$4:M$268,"y")</f>
        <v>0</v>
      </c>
      <c r="P15" s="2">
        <f>SUM('T14'!N$4:N$268)</f>
        <v>0</v>
      </c>
      <c r="Q15" s="84" t="str">
        <f>IF(P15=0,"",(AVERAGE('T14'!$N$4:$N$268)))</f>
        <v/>
      </c>
      <c r="R15" s="2">
        <f>SUM('T14'!$O$4:$O$268)</f>
        <v>0</v>
      </c>
      <c r="S15" s="2">
        <f>COUNTIF('T14'!Q$4:Q$268,"y")</f>
        <v>0</v>
      </c>
      <c r="T15" s="2">
        <f>COUNTIF('T14'!R$4:R$268,"y")</f>
        <v>0</v>
      </c>
      <c r="U15" s="2">
        <f>COUNTIF('T14'!S$4:S$268,"y")</f>
        <v>0</v>
      </c>
      <c r="V15" s="2">
        <f>COUNTIF('T14'!T$4:T$268,"y")</f>
        <v>0</v>
      </c>
      <c r="W15" s="2">
        <f>COUNTIF('T14'!U$4:U$268,"y")</f>
        <v>0</v>
      </c>
      <c r="X15" s="2">
        <f>COUNTIF('T14'!V$4:V$268,"y")</f>
        <v>0</v>
      </c>
      <c r="Y15" s="2">
        <f>COUNTIF('T14'!W$4:W$268,"y")</f>
        <v>0</v>
      </c>
      <c r="Z15" s="2">
        <f>COUNTIF('T14'!X$4:X$268,"y")</f>
        <v>0</v>
      </c>
      <c r="AA15" s="2">
        <f>COUNTIF('T14'!Y$4:Y$268,"y")</f>
        <v>0</v>
      </c>
      <c r="AB15" s="2">
        <f>COUNTIF('T14'!Z$4:Z$268,"y")</f>
        <v>0</v>
      </c>
      <c r="AC15" s="2">
        <f>COUNTIF('T14'!AA$4:AA$268,"y")</f>
        <v>0</v>
      </c>
      <c r="AD15" s="2">
        <f>SUM('T14'!$AB$4:$AB$268)</f>
        <v>0</v>
      </c>
      <c r="AE15" s="84" t="str">
        <f>IF(AD15=0,"",(AVERAGE('T14'!AB4:AB268)))</f>
        <v/>
      </c>
      <c r="AF15" s="100">
        <f>SUM('T14'!AC$4:AC$268)</f>
        <v>0</v>
      </c>
      <c r="AG15" s="2">
        <f>COUNTIF('T14'!AE:AE,"Cycle Complete")</f>
        <v>0</v>
      </c>
      <c r="AH15" s="2">
        <f>SUM('T14'!$B$2,'T14'!$AG$7:$AG$8,'T14'!$AG$12:$AG$13,'T14'!$AG$17:$AG$18,'T14'!$AG$22:$AG$23,'T14'!$AG$27:$AG$28,'T14'!$AG$32:$AG$33,'T14'!$AG$37:$AG$38,'T14'!$AG$42:$AG$43,'T14'!$AG$47:$AG$48,'T14'!$AG$52:$AG$53,'T14'!$AG$57:$AG$58,'T14'!$AG$62:$AG$63,'T14'!$AG$67:$AG$68,'T14'!$AG$72:$AG$73,'T14'!$AG$77:$AG$78,'T14'!$AG$82:$AG$83,'T14'!$AG$87:$AG$88,'T14'!$AG$92:$AG$93,'T14'!$AG$97:$AG$98,'T14'!$AG$102:$AG$103,'T14'!$AG$107:$AG$108,'T14'!$AG$112:$AG$113,'T14'!$AG$117:$AG$118,'T14'!$AG$122:$AG$123,'T14'!$AG$127:$AG$128,'T14'!$AG$132:$AG$133,'T14'!$AG$137:$AG$138,'T14'!$AG$142:$AG$143,'T14'!$AG$147:$AG$148,'T14'!$AG$152:$AG$153,'T14'!$AG$157:$AG$158,'T14'!$AG$162:$AG$163,'T14'!$AG$167:$AG$168,'T14'!$AG$172:$AG$173,'T14'!$AG$177:$AG$178,'T14'!$AG$182:$AG$183,'T14'!$AG$187:$AG$188,'T14'!$AG$192:$AG$193,'T14'!$AG$197:$AG$198,'T14'!$AG$202:$AG$203,'T14'!$AG$207:$AG$208,'T14'!$AG$212:$AG$213,'T14'!$AG$217:$AG$218,'T14'!$AG$222:$AG$223,'T14'!$AG$227:$AG$228,'T14'!$AG$232:$AG$233,'T14'!$AG$237:$AG$238,'T14'!$AG$242:$AG$243,'T14'!$AG$247:$AG$248,'T14'!$AG$252:$AG$253,'T14'!$AG$257:$AG$258,'T14'!$AG$262:$AG$263,'T14'!$AG$267:$AG$268)</f>
        <v>0</v>
      </c>
      <c r="AI15" s="2">
        <f>SUM('T14'!$AF$4:$AF$268)</f>
        <v>0</v>
      </c>
    </row>
    <row r="16" spans="1:35" hidden="1">
      <c r="A16" s="2">
        <f>'T15'!B1</f>
        <v>0</v>
      </c>
      <c r="B16" s="2">
        <f>COUNT('T15'!$A$3:$A$267)</f>
        <v>0</v>
      </c>
      <c r="C16" s="2">
        <f>COUNTA('T15'!B4:B268)</f>
        <v>0</v>
      </c>
      <c r="D16" s="83" t="e">
        <f t="shared" si="0"/>
        <v>#DIV/0!</v>
      </c>
      <c r="E16" s="2">
        <f>COUNTIF('T15'!C$4:C$268,"y")</f>
        <v>0</v>
      </c>
      <c r="F16" s="2">
        <f>COUNTIF('T15'!D$4:D$268,"y")</f>
        <v>0</v>
      </c>
      <c r="G16" s="2">
        <f>COUNTIF('T15'!E$4:E$268,"y")</f>
        <v>0</v>
      </c>
      <c r="H16" s="2">
        <f>COUNTIF('T15'!F$4:F$268,"y")</f>
        <v>0</v>
      </c>
      <c r="I16" s="2">
        <f>COUNTIF('T15'!G$4:G$268,"y")</f>
        <v>0</v>
      </c>
      <c r="J16" s="2">
        <f>COUNTIF('T15'!H$4:H$268,"y")</f>
        <v>0</v>
      </c>
      <c r="K16" s="2">
        <f>COUNTIF('T15'!I$4:I$268,"y")</f>
        <v>0</v>
      </c>
      <c r="L16" s="2">
        <f>COUNTIF('T15'!J$4:J$268,"y")</f>
        <v>0</v>
      </c>
      <c r="M16" s="2">
        <f>COUNTIF('T15'!K$4:K$268,"y")</f>
        <v>0</v>
      </c>
      <c r="N16" s="2">
        <f>COUNTIF('T15'!L$4:L$268,"y")</f>
        <v>0</v>
      </c>
      <c r="O16" s="2">
        <f>COUNTIF('T15'!M$4:M$268,"y")</f>
        <v>0</v>
      </c>
      <c r="P16" s="2">
        <f>SUM('T15'!N$4:N$268)</f>
        <v>0</v>
      </c>
      <c r="Q16" s="84" t="str">
        <f>IF(P16=0,"",(AVERAGE('T15'!$N$4:$N$268)))</f>
        <v/>
      </c>
      <c r="R16" s="2">
        <f>SUM('T15'!$O$4:$O$268)</f>
        <v>0</v>
      </c>
      <c r="S16" s="2">
        <f>COUNTIF('T15'!Q$4:Q$268,"y")</f>
        <v>0</v>
      </c>
      <c r="T16" s="2">
        <f>COUNTIF('T15'!R$4:R$268,"y")</f>
        <v>0</v>
      </c>
      <c r="U16" s="2">
        <f>COUNTIF('T15'!S$4:S$268,"y")</f>
        <v>0</v>
      </c>
      <c r="V16" s="2">
        <f>COUNTIF('T15'!T$4:T$268,"y")</f>
        <v>0</v>
      </c>
      <c r="W16" s="2">
        <f>COUNTIF('T15'!U$4:U$268,"y")</f>
        <v>0</v>
      </c>
      <c r="X16" s="2">
        <f>COUNTIF('T15'!V$4:V$268,"y")</f>
        <v>0</v>
      </c>
      <c r="Y16" s="2">
        <f>COUNTIF('T15'!W$4:W$268,"y")</f>
        <v>0</v>
      </c>
      <c r="Z16" s="2">
        <f>COUNTIF('T15'!X$4:X$268,"y")</f>
        <v>0</v>
      </c>
      <c r="AA16" s="2">
        <f>COUNTIF('T15'!Y$4:Y$268,"y")</f>
        <v>0</v>
      </c>
      <c r="AB16" s="2">
        <f>COUNTIF('T15'!Z$4:Z$268,"y")</f>
        <v>0</v>
      </c>
      <c r="AC16" s="2">
        <f>COUNTIF('T15'!AA$4:AA$268,"y")</f>
        <v>0</v>
      </c>
      <c r="AD16" s="2">
        <f>SUM('T15'!$AB$4:$AB$268)</f>
        <v>0</v>
      </c>
      <c r="AE16" s="84" t="str">
        <f>IF(AD16=0,"",(AVERAGE('T15'!AB4:AB268)))</f>
        <v/>
      </c>
      <c r="AF16" s="100">
        <f>SUM('T15'!AC$4:AC$268)</f>
        <v>0</v>
      </c>
      <c r="AG16" s="2">
        <f>COUNTIF('T15'!AE:AE,"Cycle Complete")</f>
        <v>0</v>
      </c>
      <c r="AH16" s="2">
        <f>SUM('T15'!$B$2,'T15'!$AG$7:$AG$8,'T15'!$AG$12:$AG$13,'T15'!$AG$17:$AG$18,'T15'!$AG$22:$AG$23,'T15'!$AG$27:$AG$28,'T15'!$AG$32:$AG$33,'T15'!$AG$37:$AG$38,'T15'!$AG$42:$AG$43,'T15'!$AG$47:$AG$48,'T15'!$AG$52:$AG$53,'T15'!$AG$57:$AG$58,'T15'!$AG$62:$AG$63,'T15'!$AG$67:$AG$68,'T15'!$AG$72:$AG$73,'T15'!$AG$77:$AG$78,'T15'!$AG$82:$AG$83,'T15'!$AG$87:$AG$88,'T15'!$AG$92:$AG$93,'T15'!$AG$97:$AG$98,'T15'!$AG$102:$AG$103,'T15'!$AG$107:$AG$108,'T15'!$AG$112:$AG$113,'T15'!$AG$117:$AG$118,'T15'!$AG$122:$AG$123,'T15'!$AG$127:$AG$128,'T15'!$AG$132:$AG$133,'T15'!$AG$137:$AG$138,'T15'!$AG$142:$AG$143,'T15'!$AG$147:$AG$148,'T15'!$AG$152:$AG$153,'T15'!$AG$157:$AG$158,'T15'!$AG$162:$AG$163,'T15'!$AG$167:$AG$168,'T15'!$AG$172:$AG$173,'T15'!$AG$177:$AG$178,'T15'!$AG$182:$AG$183,'T15'!$AG$187:$AG$188,'T15'!$AG$192:$AG$193,'T15'!$AG$197:$AG$198,'T15'!$AG$202:$AG$203,'T15'!$AG$207:$AG$208,'T15'!$AG$212:$AG$213,'T15'!$AG$217:$AG$218,'T15'!$AG$222:$AG$223,'T15'!$AG$227:$AG$228,'T15'!$AG$232:$AG$233,'T15'!$AG$237:$AG$238,'T15'!$AG$242:$AG$243,'T15'!$AG$247:$AG$248,'T15'!$AG$252:$AG$253,'T15'!$AG$257:$AG$258,'T15'!$AG$262:$AG$263,'T15'!$AG$267:$AG$268)</f>
        <v>0</v>
      </c>
      <c r="AI16" s="2">
        <f>SUM('T15'!$AF$4:$AF$268)</f>
        <v>0</v>
      </c>
    </row>
    <row r="17" spans="1:38" hidden="1">
      <c r="A17" s="2">
        <f>'T16'!B1</f>
        <v>0</v>
      </c>
      <c r="B17" s="2">
        <f>COUNT('T16'!$A$3:$A$267)</f>
        <v>0</v>
      </c>
      <c r="C17" s="2">
        <f>COUNTA('T16'!B4:B268)</f>
        <v>0</v>
      </c>
      <c r="D17" s="83" t="e">
        <f t="shared" si="0"/>
        <v>#DIV/0!</v>
      </c>
      <c r="E17" s="2">
        <f>COUNTIF('T16'!C$4:C$268,"y")</f>
        <v>0</v>
      </c>
      <c r="F17" s="2">
        <f>COUNTIF('T16'!D$4:D$268,"y")</f>
        <v>0</v>
      </c>
      <c r="G17" s="2">
        <f>COUNTIF('T16'!E$4:E$268,"y")</f>
        <v>0</v>
      </c>
      <c r="H17" s="2">
        <f>COUNTIF('T16'!F$4:F$268,"y")</f>
        <v>0</v>
      </c>
      <c r="I17" s="2">
        <f>COUNTIF('T16'!G$4:G$268,"y")</f>
        <v>0</v>
      </c>
      <c r="J17" s="2">
        <f>COUNTIF('T16'!H$4:H$268,"y")</f>
        <v>0</v>
      </c>
      <c r="K17" s="2">
        <f>COUNTIF('T16'!I$4:I$268,"y")</f>
        <v>0</v>
      </c>
      <c r="L17" s="2">
        <f>COUNTIF('T16'!J$4:J$268,"y")</f>
        <v>0</v>
      </c>
      <c r="M17" s="2">
        <f>COUNTIF('T16'!K$4:K$268,"y")</f>
        <v>0</v>
      </c>
      <c r="N17" s="2">
        <f>COUNTIF('T16'!L$4:L$268,"y")</f>
        <v>0</v>
      </c>
      <c r="O17" s="2">
        <f>COUNTIF('T16'!M$4:M$268,"y")</f>
        <v>0</v>
      </c>
      <c r="P17" s="2">
        <f>SUM('T16'!N$4:N$268)</f>
        <v>0</v>
      </c>
      <c r="Q17" s="84" t="str">
        <f>IF(P17=0,"",(AVERAGE('T16'!$N$4:$N$268)))</f>
        <v/>
      </c>
      <c r="R17" s="2">
        <f>SUM('T16'!$O$4:$O$268)</f>
        <v>0</v>
      </c>
      <c r="S17" s="2">
        <f>COUNTIF('T16'!Q$4:Q$268,"y")</f>
        <v>0</v>
      </c>
      <c r="T17" s="2">
        <f>COUNTIF('T16'!R$4:R$268,"y")</f>
        <v>0</v>
      </c>
      <c r="U17" s="2">
        <f>COUNTIF('T16'!S$4:S$268,"y")</f>
        <v>0</v>
      </c>
      <c r="V17" s="2">
        <f>COUNTIF('T16'!T$4:T$268,"y")</f>
        <v>0</v>
      </c>
      <c r="W17" s="2">
        <f>COUNTIF('T16'!U$4:U$268,"y")</f>
        <v>0</v>
      </c>
      <c r="X17" s="2">
        <f>COUNTIF('T16'!V$4:V$268,"y")</f>
        <v>0</v>
      </c>
      <c r="Y17" s="2">
        <f>COUNTIF('T16'!W$4:W$268,"y")</f>
        <v>0</v>
      </c>
      <c r="Z17" s="2">
        <f>COUNTIF('T16'!X$4:X$268,"y")</f>
        <v>0</v>
      </c>
      <c r="AA17" s="2">
        <f>COUNTIF('T16'!Y$4:Y$268,"y")</f>
        <v>0</v>
      </c>
      <c r="AB17" s="2">
        <f>COUNTIF('T16'!Z$4:Z$268,"y")</f>
        <v>0</v>
      </c>
      <c r="AC17" s="2">
        <f>COUNTIF('T16'!AA$4:AA$268,"y")</f>
        <v>0</v>
      </c>
      <c r="AD17" s="2">
        <f>SUM('T16'!$AB$4:$AB$268)</f>
        <v>0</v>
      </c>
      <c r="AE17" s="84" t="str">
        <f>IF(AD17=0,"",(AVERAGE('T16'!AB4:AB268)))</f>
        <v/>
      </c>
      <c r="AF17" s="100">
        <f>SUM('T16'!AC$4:AC$268)</f>
        <v>0</v>
      </c>
      <c r="AG17" s="2">
        <f>COUNTIF('T16'!AE:AE,"Cycle Complete")</f>
        <v>0</v>
      </c>
      <c r="AH17" s="2">
        <f>SUM('T16'!$B$2,'T16'!$AG$7:$AG$8,'T16'!$AG$12:$AG$13,'T16'!$AG$17:$AG$18,'T16'!$AG$22:$AG$23,'T16'!$AG$27:$AG$28,'T16'!$AG$32:$AG$33,'T16'!$AG$37:$AG$38,'T16'!$AG$42:$AG$43,'T16'!$AG$47:$AG$48,'T16'!$AG$52:$AG$53,'T16'!$AG$57:$AG$58,'T16'!$AG$62:$AG$63,'T16'!$AG$67:$AG$68,'T16'!$AG$72:$AG$73,'T16'!$AG$77:$AG$78,'T16'!$AG$82:$AG$83,'T16'!$AG$87:$AG$88,'T16'!$AG$92:$AG$93,'T16'!$AG$97:$AG$98,'T16'!$AG$102:$AG$103,'T16'!$AG$107:$AG$108,'T16'!$AG$112:$AG$113,'T16'!$AG$117:$AG$118,'T16'!$AG$122:$AG$123,'T16'!$AG$127:$AG$128,'T16'!$AG$132:$AG$133,'T16'!$AG$137:$AG$138,'T16'!$AG$142:$AG$143,'T16'!$AG$147:$AG$148,'T16'!$AG$152:$AG$153,'T16'!$AG$157:$AG$158,'T16'!$AG$162:$AG$163,'T16'!$AG$167:$AG$168,'T16'!$AG$172:$AG$173,'T16'!$AG$177:$AG$178,'T16'!$AG$182:$AG$183,'T16'!$AG$187:$AG$188,'T16'!$AG$192:$AG$193,'T16'!$AG$197:$AG$198,'T16'!$AG$202:$AG$203,'T16'!$AG$207:$AG$208,'T16'!$AG$212:$AG$213,'T16'!$AG$217:$AG$218,'T16'!$AG$222:$AG$223,'T16'!$AG$227:$AG$228,'T16'!$AG$232:$AG$233,'T16'!$AG$237:$AG$238,'T16'!$AG$242:$AG$243,'T16'!$AG$247:$AG$248,'T16'!$AG$252:$AG$253,'T16'!$AG$257:$AG$258,'T16'!$AG$262:$AG$263,'T16'!$AG$267:$AG$268)</f>
        <v>0</v>
      </c>
      <c r="AI17" s="2">
        <f>SUM('T16'!$AF$4:$AF$268)</f>
        <v>0</v>
      </c>
    </row>
    <row r="18" spans="1:38" hidden="1">
      <c r="A18" s="2">
        <f>'T17'!B1</f>
        <v>0</v>
      </c>
      <c r="B18" s="2">
        <f>COUNT('T17'!$A$3:$A$267)</f>
        <v>0</v>
      </c>
      <c r="C18" s="2">
        <f>COUNTA('T17'!B4:B268)</f>
        <v>0</v>
      </c>
      <c r="D18" s="83" t="e">
        <f t="shared" si="0"/>
        <v>#DIV/0!</v>
      </c>
      <c r="E18" s="2">
        <f>COUNTIF('T17'!C$4:C$268,"y")</f>
        <v>0</v>
      </c>
      <c r="F18" s="2">
        <f>COUNTIF('T17'!D$4:D$268,"y")</f>
        <v>0</v>
      </c>
      <c r="G18" s="2">
        <f>COUNTIF('T17'!E$4:E$268,"y")</f>
        <v>0</v>
      </c>
      <c r="H18" s="2">
        <f>COUNTIF('T17'!F$4:F$268,"y")</f>
        <v>0</v>
      </c>
      <c r="I18" s="2">
        <f>COUNTIF('T17'!G$4:G$268,"y")</f>
        <v>0</v>
      </c>
      <c r="J18" s="2">
        <f>COUNTIF('T17'!H$4:H$268,"y")</f>
        <v>0</v>
      </c>
      <c r="K18" s="2">
        <f>COUNTIF('T17'!I$4:I$268,"y")</f>
        <v>0</v>
      </c>
      <c r="L18" s="2">
        <f>COUNTIF('T17'!J$4:J$268,"y")</f>
        <v>0</v>
      </c>
      <c r="M18" s="2">
        <f>COUNTIF('T17'!K$4:K$268,"y")</f>
        <v>0</v>
      </c>
      <c r="N18" s="2">
        <f>COUNTIF('T17'!L$4:L$268,"y")</f>
        <v>0</v>
      </c>
      <c r="O18" s="2">
        <f>COUNTIF('T17'!M$4:M$268,"y")</f>
        <v>0</v>
      </c>
      <c r="P18" s="2">
        <f>SUM('T17'!N$4:N$268)</f>
        <v>0</v>
      </c>
      <c r="Q18" s="84" t="str">
        <f>IF(P18=0,"",(AVERAGE('T17'!$N$4:$N$268)))</f>
        <v/>
      </c>
      <c r="R18" s="2">
        <f>SUM('T17'!$O$4:$O$268)</f>
        <v>0</v>
      </c>
      <c r="S18" s="2">
        <f>COUNTIF('T17'!Q$4:Q$268,"y")</f>
        <v>0</v>
      </c>
      <c r="T18" s="2">
        <f>COUNTIF('T17'!R$4:R$268,"y")</f>
        <v>0</v>
      </c>
      <c r="U18" s="2">
        <f>COUNTIF('T17'!S$4:S$268,"y")</f>
        <v>0</v>
      </c>
      <c r="V18" s="2">
        <f>COUNTIF('T17'!T$4:T$268,"y")</f>
        <v>0</v>
      </c>
      <c r="W18" s="2">
        <f>COUNTIF('T17'!U$4:U$268,"y")</f>
        <v>0</v>
      </c>
      <c r="X18" s="2">
        <f>COUNTIF('T17'!V$4:V$268,"y")</f>
        <v>0</v>
      </c>
      <c r="Y18" s="2">
        <f>COUNTIF('T17'!W$4:W$268,"y")</f>
        <v>0</v>
      </c>
      <c r="Z18" s="2">
        <f>COUNTIF('T17'!X$4:X$268,"y")</f>
        <v>0</v>
      </c>
      <c r="AA18" s="2">
        <f>COUNTIF('T17'!Y$4:Y$268,"y")</f>
        <v>0</v>
      </c>
      <c r="AB18" s="2">
        <f>COUNTIF('T17'!Z$4:Z$268,"y")</f>
        <v>0</v>
      </c>
      <c r="AC18" s="2">
        <f>COUNTIF('T17'!AA$4:AA$268,"y")</f>
        <v>0</v>
      </c>
      <c r="AD18" s="2">
        <f>SUM('T17'!$AB$4:$AB$268)</f>
        <v>0</v>
      </c>
      <c r="AE18" s="84" t="str">
        <f>IF(AD18=0,"",(AVERAGE('T17'!AB4:AB268)))</f>
        <v/>
      </c>
      <c r="AF18" s="100">
        <f>SUM('T17'!AC$4:AC$268)</f>
        <v>0</v>
      </c>
      <c r="AG18" s="2">
        <f>COUNTIF('T17'!AE:AE,"Cycle Complete")</f>
        <v>0</v>
      </c>
      <c r="AH18" s="2">
        <f>SUM('T17'!$B$2,'T17'!$AG$7:$AG$8,'T17'!$AG$12:$AG$13,'T17'!$AG$17:$AG$18,'T17'!$AG$22:$AG$23,'T17'!$AG$27:$AG$28,'T17'!$AG$32:$AG$33,'T17'!$AG$37:$AG$38,'T17'!$AG$42:$AG$43,'T17'!$AG$47:$AG$48,'T17'!$AG$52:$AG$53,'T17'!$AG$57:$AG$58,'T17'!$AG$62:$AG$63,'T17'!$AG$67:$AG$68,'T17'!$AG$72:$AG$73,'T17'!$AG$77:$AG$78,'T17'!$AG$82:$AG$83,'T17'!$AG$87:$AG$88,'T17'!$AG$92:$AG$93,'T17'!$AG$97:$AG$98,'T17'!$AG$102:$AG$103,'T17'!$AG$107:$AG$108,'T17'!$AG$112:$AG$113,'T17'!$AG$117:$AG$118,'T17'!$AG$122:$AG$123,'T17'!$AG$127:$AG$128,'T17'!$AG$132:$AG$133,'T17'!$AG$137:$AG$138,'T17'!$AG$142:$AG$143,'T17'!$AG$147:$AG$148,'T17'!$AG$152:$AG$153,'T17'!$AG$157:$AG$158,'T17'!$AG$162:$AG$163,'T17'!$AG$167:$AG$168,'T17'!$AG$172:$AG$173,'T17'!$AG$177:$AG$178,'T17'!$AG$182:$AG$183,'T17'!$AG$187:$AG$188,'T17'!$AG$192:$AG$193,'T17'!$AG$197:$AG$198,'T17'!$AG$202:$AG$203,'T17'!$AG$207:$AG$208,'T17'!$AG$212:$AG$213,'T17'!$AG$217:$AG$218,'T17'!$AG$222:$AG$223,'T17'!$AG$227:$AG$228,'T17'!$AG$232:$AG$233,'T17'!$AG$237:$AG$238,'T17'!$AG$242:$AG$243,'T17'!$AG$247:$AG$248,'T17'!$AG$252:$AG$253,'T17'!$AG$257:$AG$258,'T17'!$AG$262:$AG$263,'T17'!$AG$267:$AG$268)</f>
        <v>0</v>
      </c>
      <c r="AI18" s="2">
        <f>SUM('T17'!$AF$4:$AF$268)</f>
        <v>0</v>
      </c>
    </row>
    <row r="19" spans="1:38" hidden="1">
      <c r="A19" s="2">
        <f>'T18'!B1</f>
        <v>0</v>
      </c>
      <c r="B19" s="2">
        <f>COUNT('T18'!$A$3:$A$267)</f>
        <v>0</v>
      </c>
      <c r="C19" s="2">
        <f>COUNTA('T18'!B4:B268)</f>
        <v>0</v>
      </c>
      <c r="D19" s="83" t="e">
        <f t="shared" si="0"/>
        <v>#DIV/0!</v>
      </c>
      <c r="E19" s="2">
        <f>COUNTIF('T18'!C$4:C$268,"y")</f>
        <v>0</v>
      </c>
      <c r="F19" s="2">
        <f>COUNTIF('T18'!D$4:D$268,"y")</f>
        <v>0</v>
      </c>
      <c r="G19" s="2">
        <f>COUNTIF('T18'!E$4:E$268,"y")</f>
        <v>0</v>
      </c>
      <c r="H19" s="2">
        <f>COUNTIF('T18'!F$4:F$268,"y")</f>
        <v>0</v>
      </c>
      <c r="I19" s="2">
        <f>COUNTIF('T18'!G$4:G$268,"y")</f>
        <v>0</v>
      </c>
      <c r="J19" s="2">
        <f>COUNTIF('T18'!H$4:H$268,"y")</f>
        <v>0</v>
      </c>
      <c r="K19" s="2">
        <f>COUNTIF('T18'!I$4:I$268,"y")</f>
        <v>0</v>
      </c>
      <c r="L19" s="2">
        <f>COUNTIF('T18'!J$4:J$268,"y")</f>
        <v>0</v>
      </c>
      <c r="M19" s="2">
        <f>COUNTIF('T18'!K$4:K$268,"y")</f>
        <v>0</v>
      </c>
      <c r="N19" s="2">
        <f>COUNTIF('T18'!L$4:L$268,"y")</f>
        <v>0</v>
      </c>
      <c r="O19" s="2">
        <f>COUNTIF('T18'!M$4:M$268,"y")</f>
        <v>0</v>
      </c>
      <c r="P19" s="2">
        <f>SUM('T18'!N$4:N$268)</f>
        <v>0</v>
      </c>
      <c r="Q19" s="84" t="str">
        <f>IF(P19=0,"",(AVERAGE('T18'!$N$4:$N$268)))</f>
        <v/>
      </c>
      <c r="R19" s="2">
        <f>SUM('T18'!$O$4:$O$268)</f>
        <v>0</v>
      </c>
      <c r="S19" s="2">
        <f>COUNTIF('T18'!Q$4:Q$268,"y")</f>
        <v>0</v>
      </c>
      <c r="T19" s="2">
        <f>COUNTIF('T18'!R$4:R$268,"y")</f>
        <v>0</v>
      </c>
      <c r="U19" s="2">
        <f>COUNTIF('T18'!S$4:S$268,"y")</f>
        <v>0</v>
      </c>
      <c r="V19" s="2">
        <f>COUNTIF('T18'!T$4:T$268,"y")</f>
        <v>0</v>
      </c>
      <c r="W19" s="2">
        <f>COUNTIF('T18'!U$4:U$268,"y")</f>
        <v>0</v>
      </c>
      <c r="X19" s="2">
        <f>COUNTIF('T18'!V$4:V$268,"y")</f>
        <v>0</v>
      </c>
      <c r="Y19" s="2">
        <f>COUNTIF('T18'!W$4:W$268,"y")</f>
        <v>0</v>
      </c>
      <c r="Z19" s="2">
        <f>COUNTIF('T18'!X$4:X$268,"y")</f>
        <v>0</v>
      </c>
      <c r="AA19" s="2">
        <f>COUNTIF('T18'!Y$4:Y$268,"y")</f>
        <v>0</v>
      </c>
      <c r="AB19" s="2">
        <f>COUNTIF('T18'!Z$4:Z$268,"y")</f>
        <v>0</v>
      </c>
      <c r="AC19" s="2">
        <f>COUNTIF('T18'!AA$4:AA$268,"y")</f>
        <v>0</v>
      </c>
      <c r="AD19" s="2">
        <f>SUM('T18'!$AB$4:$AB$268)</f>
        <v>0</v>
      </c>
      <c r="AE19" s="84" t="str">
        <f>IF(AD19=0,"",(AVERAGE('T18'!AB4:AB268)))</f>
        <v/>
      </c>
      <c r="AF19" s="100">
        <f>SUM('T18'!AC$4:AC$268)</f>
        <v>0</v>
      </c>
      <c r="AG19" s="2">
        <f>COUNTIF('T18'!AE:AE,"Cycle Complete")</f>
        <v>0</v>
      </c>
      <c r="AH19" s="2">
        <f>SUM('T18'!$B$2,'T18'!$AG$7:$AG$8,'T18'!$AG$12:$AG$13,'T18'!$AG$17:$AG$18,'T18'!$AG$22:$AG$23,'T18'!$AG$27:$AG$28,'T18'!$AG$32:$AG$33,'T18'!$AG$37:$AG$38,'T18'!$AG$42:$AG$43,'T18'!$AG$47:$AG$48,'T18'!$AG$52:$AG$53,'T18'!$AG$57:$AG$58,'T18'!$AG$62:$AG$63,'T18'!$AG$67:$AG$68,'T18'!$AG$72:$AG$73,'T18'!$AG$77:$AG$78,'T18'!$AG$82:$AG$83,'T18'!$AG$87:$AG$88,'T18'!$AG$92:$AG$93,'T18'!$AG$97:$AG$98,'T18'!$AG$102:$AG$103,'T18'!$AG$107:$AG$108,'T18'!$AG$112:$AG$113,'T18'!$AG$117:$AG$118,'T18'!$AG$122:$AG$123,'T18'!$AG$127:$AG$128,'T18'!$AG$132:$AG$133,'T18'!$AG$137:$AG$138,'T18'!$AG$142:$AG$143,'T18'!$AG$147:$AG$148,'T18'!$AG$152:$AG$153,'T18'!$AG$157:$AG$158,'T18'!$AG$162:$AG$163,'T18'!$AG$167:$AG$168,'T18'!$AG$172:$AG$173,'T18'!$AG$177:$AG$178,'T18'!$AG$182:$AG$183,'T18'!$AG$187:$AG$188,'T18'!$AG$192:$AG$193,'T18'!$AG$197:$AG$198,'T18'!$AG$202:$AG$203,'T18'!$AG$207:$AG$208,'T18'!$AG$212:$AG$213,'T18'!$AG$217:$AG$218,'T18'!$AG$222:$AG$223,'T18'!$AG$227:$AG$228,'T18'!$AG$232:$AG$233,'T18'!$AG$237:$AG$238,'T18'!$AG$242:$AG$243,'T18'!$AG$247:$AG$248,'T18'!$AG$252:$AG$253,'T18'!$AG$257:$AG$258,'T18'!$AG$262:$AG$263,'T18'!$AG$267:$AG$268)</f>
        <v>0</v>
      </c>
      <c r="AI19" s="2">
        <f>SUM('T18'!$AF$4:$AF$268)</f>
        <v>0</v>
      </c>
    </row>
    <row r="20" spans="1:38" hidden="1">
      <c r="A20" s="2">
        <f>'T19'!B1</f>
        <v>0</v>
      </c>
      <c r="B20" s="2">
        <f>COUNT('T19'!$A$3:$A$267)</f>
        <v>0</v>
      </c>
      <c r="C20" s="2">
        <f>COUNTA('T19'!B4:B268)</f>
        <v>0</v>
      </c>
      <c r="D20" s="83" t="e">
        <f t="shared" si="0"/>
        <v>#DIV/0!</v>
      </c>
      <c r="E20" s="2">
        <f>COUNTIF('T19'!C$4:C$268,"y")</f>
        <v>0</v>
      </c>
      <c r="F20" s="2">
        <f>COUNTIF('T19'!D$4:D$268,"y")</f>
        <v>0</v>
      </c>
      <c r="G20" s="2">
        <f>COUNTIF('T19'!E$4:E$268,"y")</f>
        <v>0</v>
      </c>
      <c r="H20" s="2">
        <f>COUNTIF('T19'!F$4:F$268,"y")</f>
        <v>0</v>
      </c>
      <c r="I20" s="2">
        <f>COUNTIF('T19'!G$4:G$268,"y")</f>
        <v>0</v>
      </c>
      <c r="J20" s="2">
        <f>COUNTIF('T19'!H$4:H$268,"y")</f>
        <v>0</v>
      </c>
      <c r="K20" s="2">
        <f>COUNTIF('T19'!I$4:I$268,"y")</f>
        <v>0</v>
      </c>
      <c r="L20" s="2">
        <f>COUNTIF('T19'!J$4:J$268,"y")</f>
        <v>0</v>
      </c>
      <c r="M20" s="2">
        <f>COUNTIF('T19'!K$4:K$268,"y")</f>
        <v>0</v>
      </c>
      <c r="N20" s="2">
        <f>COUNTIF('T19'!L$4:L$268,"y")</f>
        <v>0</v>
      </c>
      <c r="O20" s="2">
        <f>COUNTIF('T19'!M$4:M$268,"y")</f>
        <v>0</v>
      </c>
      <c r="P20" s="2">
        <f>SUM('T19'!N$4:N$268)</f>
        <v>0</v>
      </c>
      <c r="Q20" s="84" t="str">
        <f>IF(P20=0,"",(AVERAGE('T19'!$N$4:$N$268)))</f>
        <v/>
      </c>
      <c r="R20" s="2">
        <f>SUM('T19'!$O$4:$O$268)</f>
        <v>0</v>
      </c>
      <c r="S20" s="2">
        <f>COUNTIF('T19'!Q$4:Q$268,"y")</f>
        <v>0</v>
      </c>
      <c r="T20" s="2">
        <f>COUNTIF('T19'!R$4:R$268,"y")</f>
        <v>0</v>
      </c>
      <c r="U20" s="2">
        <f>COUNTIF('T19'!S$4:S$268,"y")</f>
        <v>0</v>
      </c>
      <c r="V20" s="2">
        <f>COUNTIF('T19'!T$4:T$268,"y")</f>
        <v>0</v>
      </c>
      <c r="W20" s="2">
        <f>COUNTIF('T19'!U$4:U$268,"y")</f>
        <v>0</v>
      </c>
      <c r="X20" s="2">
        <f>COUNTIF('T19'!V$4:V$268,"y")</f>
        <v>0</v>
      </c>
      <c r="Y20" s="2">
        <f>COUNTIF('T19'!W$4:W$268,"y")</f>
        <v>0</v>
      </c>
      <c r="Z20" s="2">
        <f>COUNTIF('T19'!X$4:X$268,"y")</f>
        <v>0</v>
      </c>
      <c r="AA20" s="2">
        <f>COUNTIF('T19'!Y$4:Y$268,"y")</f>
        <v>0</v>
      </c>
      <c r="AB20" s="2">
        <f>COUNTIF('T19'!Z$4:Z$268,"y")</f>
        <v>0</v>
      </c>
      <c r="AC20" s="2">
        <f>COUNTIF('T19'!AA$4:AA$268,"y")</f>
        <v>0</v>
      </c>
      <c r="AD20" s="2">
        <f>SUM('T19'!$AB$4:$AB$268)</f>
        <v>0</v>
      </c>
      <c r="AE20" s="84" t="str">
        <f>IF(AD20=0,"",(AVERAGE('T19'!AB4:AB268)))</f>
        <v/>
      </c>
      <c r="AF20" s="100">
        <f>SUM('T19'!AC$4:AC$268)</f>
        <v>0</v>
      </c>
      <c r="AG20" s="2">
        <f>COUNTIF('T19'!AE:AE,"Cycle Complete")</f>
        <v>0</v>
      </c>
      <c r="AH20" s="2">
        <f>SUM('T19'!$B$2,'T19'!$AG$7:$AG$8,'T19'!$AG$12:$AG$13,'T19'!$AG$17:$AG$18,'T19'!$AG$22:$AG$23,'T19'!$AG$27:$AG$28,'T19'!$AG$32:$AG$33,'T19'!$AG$37:$AG$38,'T19'!$AG$42:$AG$43,'T19'!$AG$47:$AG$48,'T19'!$AG$52:$AG$53,'T19'!$AG$57:$AG$58,'T19'!$AG$62:$AG$63,'T19'!$AG$67:$AG$68,'T19'!$AG$72:$AG$73,'T19'!$AG$77:$AG$78,'T19'!$AG$82:$AG$83,'T19'!$AG$87:$AG$88,'T19'!$AG$92:$AG$93,'T19'!$AG$97:$AG$98,'T19'!$AG$102:$AG$103,'T19'!$AG$107:$AG$108,'T19'!$AG$112:$AG$113,'T19'!$AG$117:$AG$118,'T19'!$AG$122:$AG$123,'T19'!$AG$127:$AG$128,'T19'!$AG$132:$AG$133,'T19'!$AG$137:$AG$138,'T19'!$AG$142:$AG$143,'T19'!$AG$147:$AG$148,'T19'!$AG$152:$AG$153,'T19'!$AG$157:$AG$158,'T19'!$AG$162:$AG$163,'T19'!$AG$167:$AG$168,'T19'!$AG$172:$AG$173,'T19'!$AG$177:$AG$178,'T19'!$AG$182:$AG$183,'T19'!$AG$187:$AG$188,'T19'!$AG$192:$AG$193,'T19'!$AG$197:$AG$198,'T19'!$AG$202:$AG$203,'T19'!$AG$207:$AG$208,'T19'!$AG$212:$AG$213,'T19'!$AG$217:$AG$218,'T19'!$AG$222:$AG$223,'T19'!$AG$227:$AG$228,'T19'!$AG$232:$AG$233,'T19'!$AG$237:$AG$238,'T19'!$AG$242:$AG$243,'T19'!$AG$247:$AG$248,'T19'!$AG$252:$AG$253,'T19'!$AG$257:$AG$258,'T19'!$AG$262:$AG$263,'T19'!$AG$267:$AG$268)</f>
        <v>0</v>
      </c>
      <c r="AI20" s="2">
        <f>SUM('T19'!$AF$4:$AF$268)</f>
        <v>0</v>
      </c>
    </row>
    <row r="21" spans="1:38" hidden="1">
      <c r="A21" s="2">
        <f>'T20'!B1</f>
        <v>0</v>
      </c>
      <c r="B21" s="2">
        <f>COUNT('T20'!$A$3:$A$267)</f>
        <v>0</v>
      </c>
      <c r="C21" s="2">
        <f>COUNTA('T20'!B4:B268)</f>
        <v>0</v>
      </c>
      <c r="D21" s="83" t="e">
        <f t="shared" si="0"/>
        <v>#DIV/0!</v>
      </c>
      <c r="E21" s="2">
        <f>COUNTIF('T20'!C$4:C$268,"y")</f>
        <v>0</v>
      </c>
      <c r="F21" s="2">
        <f>COUNTIF('T20'!D$4:D$268,"y")</f>
        <v>0</v>
      </c>
      <c r="G21" s="2">
        <f>COUNTIF('T20'!E$4:E$268,"y")</f>
        <v>0</v>
      </c>
      <c r="H21" s="2">
        <f>COUNTIF('T20'!F$4:F$268,"y")</f>
        <v>0</v>
      </c>
      <c r="I21" s="2">
        <f>COUNTIF('T20'!G$4:G$268,"y")</f>
        <v>0</v>
      </c>
      <c r="J21" s="2">
        <f>COUNTIF('T20'!H$4:H$268,"y")</f>
        <v>0</v>
      </c>
      <c r="K21" s="2">
        <f>COUNTIF('T20'!I$4:I$268,"y")</f>
        <v>0</v>
      </c>
      <c r="L21" s="2">
        <f>COUNTIF('T20'!J$4:J$268,"y")</f>
        <v>0</v>
      </c>
      <c r="M21" s="2">
        <f>COUNTIF('T20'!K$4:K$268,"y")</f>
        <v>0</v>
      </c>
      <c r="N21" s="2">
        <f>COUNTIF('T20'!L$4:L$268,"y")</f>
        <v>0</v>
      </c>
      <c r="O21" s="2">
        <f>COUNTIF('T20'!M$4:M$268,"y")</f>
        <v>0</v>
      </c>
      <c r="P21" s="2">
        <f>SUM('T20'!N$4:N$268)</f>
        <v>0</v>
      </c>
      <c r="Q21" s="84" t="str">
        <f>IF(P21=0,"",(AVERAGE('T20'!$N$4:$N$268)))</f>
        <v/>
      </c>
      <c r="R21" s="2">
        <f>SUM('T20'!$O$4:$O$268)</f>
        <v>0</v>
      </c>
      <c r="S21" s="2">
        <f>COUNTIF('T20'!Q$4:Q$268,"y")</f>
        <v>0</v>
      </c>
      <c r="T21" s="2">
        <f>COUNTIF('T20'!R$4:R$268,"y")</f>
        <v>0</v>
      </c>
      <c r="U21" s="2">
        <f>COUNTIF('T20'!S$4:S$268,"y")</f>
        <v>0</v>
      </c>
      <c r="V21" s="2">
        <f>COUNTIF('T20'!T$4:T$268,"y")</f>
        <v>0</v>
      </c>
      <c r="W21" s="2">
        <f>COUNTIF('T20'!U$4:U$268,"y")</f>
        <v>0</v>
      </c>
      <c r="X21" s="2">
        <f>COUNTIF('T20'!V$4:V$268,"y")</f>
        <v>0</v>
      </c>
      <c r="Y21" s="2">
        <f>COUNTIF('T20'!W$4:W$268,"y")</f>
        <v>0</v>
      </c>
      <c r="Z21" s="2">
        <f>COUNTIF('T20'!X$4:X$268,"y")</f>
        <v>0</v>
      </c>
      <c r="AA21" s="2">
        <f>COUNTIF('T20'!Y$4:Y$268,"y")</f>
        <v>0</v>
      </c>
      <c r="AB21" s="2">
        <f>COUNTIF('T20'!Z$4:Z$268,"y")</f>
        <v>0</v>
      </c>
      <c r="AC21" s="2">
        <f>COUNTIF('T20'!AA$4:AA$268,"y")</f>
        <v>0</v>
      </c>
      <c r="AD21" s="2">
        <f>SUM('T20'!$AB$4:$AB$268)</f>
        <v>0</v>
      </c>
      <c r="AE21" s="84" t="str">
        <f>IF(AD21=0,"",(AVERAGE('T20'!AB4:AB268)))</f>
        <v/>
      </c>
      <c r="AF21" s="100">
        <f>SUM('T20'!AC$4:AC$268)</f>
        <v>0</v>
      </c>
      <c r="AG21" s="2">
        <f>COUNTIF('T20'!AE:AE,"Cycle Complete")</f>
        <v>0</v>
      </c>
      <c r="AH21" s="2">
        <f>SUM('T20'!$B$2,'T20'!$AG$7:$AG$8,'T20'!$AG$12:$AG$13,'T20'!$AG$17:$AG$18,'T20'!$AG$22:$AG$23,'T20'!$AG$27:$AG$28,'T20'!$AG$32:$AG$33,'T20'!$AG$37:$AG$38,'T20'!$AG$42:$AG$43,'T20'!$AG$47:$AG$48,'T20'!$AG$52:$AG$53,'T20'!$AG$57:$AG$58,'T20'!$AG$62:$AG$63,'T20'!$AG$67:$AG$68,'T20'!$AG$72:$AG$73,'T20'!$AG$77:$AG$78,'T20'!$AG$82:$AG$83,'T20'!$AG$87:$AG$88,'T20'!$AG$92:$AG$93,'T20'!$AG$97:$AG$98,'T20'!$AG$102:$AG$103,'T20'!$AG$107:$AG$108,'T20'!$AG$112:$AG$113,'T20'!$AG$117:$AG$118,'T20'!$AG$122:$AG$123,'T20'!$AG$127:$AG$128,'T20'!$AG$132:$AG$133,'T20'!$AG$137:$AG$138,'T20'!$AG$142:$AG$143,'T20'!$AG$147:$AG$148,'T20'!$AG$152:$AG$153,'T20'!$AG$157:$AG$158,'T20'!$AG$162:$AG$163,'T20'!$AG$167:$AG$168,'T20'!$AG$172:$AG$173,'T20'!$AG$177:$AG$178,'T20'!$AG$182:$AG$183,'T20'!$AG$187:$AG$188,'T20'!$AG$192:$AG$193,'T20'!$AG$197:$AG$198,'T20'!$AG$202:$AG$203,'T20'!$AG$207:$AG$208,'T20'!$AG$212:$AG$213,'T20'!$AG$217:$AG$218,'T20'!$AG$222:$AG$223,'T20'!$AG$227:$AG$228,'T20'!$AG$232:$AG$233,'T20'!$AG$237:$AG$238,'T20'!$AG$242:$AG$243,'T20'!$AG$247:$AG$248,'T20'!$AG$252:$AG$253,'T20'!$AG$257:$AG$258,'T20'!$AG$262:$AG$263,'T20'!$AG$267:$AG$268)</f>
        <v>0</v>
      </c>
      <c r="AI21" s="2">
        <f>SUM('T20'!$AF$4:$AF$268)</f>
        <v>0</v>
      </c>
    </row>
    <row r="22" spans="1:38" ht="75">
      <c r="A22" s="26" t="s">
        <v>69</v>
      </c>
      <c r="B22" s="26" t="s">
        <v>82</v>
      </c>
      <c r="C22" s="26" t="s">
        <v>1</v>
      </c>
      <c r="D22" s="26" t="s">
        <v>41</v>
      </c>
      <c r="E22" s="27" t="s">
        <v>2</v>
      </c>
      <c r="F22" s="27" t="s">
        <v>3</v>
      </c>
      <c r="G22" s="27" t="s">
        <v>4</v>
      </c>
      <c r="H22" s="27" t="s">
        <v>5</v>
      </c>
      <c r="I22" s="27" t="s">
        <v>6</v>
      </c>
      <c r="J22" s="27" t="s">
        <v>7</v>
      </c>
      <c r="K22" s="27" t="s">
        <v>8</v>
      </c>
      <c r="L22" s="27" t="s">
        <v>9</v>
      </c>
      <c r="M22" s="27" t="s">
        <v>10</v>
      </c>
      <c r="N22" s="27" t="s">
        <v>11</v>
      </c>
      <c r="O22" s="27" t="s">
        <v>12</v>
      </c>
      <c r="P22" s="27" t="s">
        <v>21</v>
      </c>
      <c r="Q22" s="27" t="s">
        <v>43</v>
      </c>
      <c r="R22" s="28" t="s">
        <v>13</v>
      </c>
      <c r="S22" s="29" t="s">
        <v>8</v>
      </c>
      <c r="T22" s="29" t="s">
        <v>9</v>
      </c>
      <c r="U22" s="29" t="s">
        <v>10</v>
      </c>
      <c r="V22" s="29" t="s">
        <v>14</v>
      </c>
      <c r="W22" s="29" t="s">
        <v>79</v>
      </c>
      <c r="X22" s="29" t="s">
        <v>15</v>
      </c>
      <c r="Y22" s="29" t="s">
        <v>78</v>
      </c>
      <c r="Z22" s="29" t="s">
        <v>16</v>
      </c>
      <c r="AA22" s="29" t="s">
        <v>17</v>
      </c>
      <c r="AB22" s="29" t="s">
        <v>18</v>
      </c>
      <c r="AC22" s="29" t="s">
        <v>12</v>
      </c>
      <c r="AD22" s="29" t="s">
        <v>22</v>
      </c>
      <c r="AE22" s="29" t="s">
        <v>42</v>
      </c>
      <c r="AF22" s="30" t="s">
        <v>19</v>
      </c>
      <c r="AG22" s="30" t="s">
        <v>87</v>
      </c>
      <c r="AH22" s="31" t="s">
        <v>23</v>
      </c>
      <c r="AI22" s="31" t="s">
        <v>24</v>
      </c>
      <c r="AJ22" s="90" t="s">
        <v>114</v>
      </c>
      <c r="AK22" s="90" t="s">
        <v>115</v>
      </c>
      <c r="AL22" s="90" t="s">
        <v>116</v>
      </c>
    </row>
    <row r="23" spans="1:38" s="89" customFormat="1">
      <c r="A23" s="85" t="s">
        <v>132</v>
      </c>
      <c r="B23" s="86">
        <f>SUM(B2:B21)</f>
        <v>0</v>
      </c>
      <c r="C23" s="86">
        <f>SUM(C2:C21)</f>
        <v>0</v>
      </c>
      <c r="D23" s="87" t="e">
        <f>C23/B23</f>
        <v>#DIV/0!</v>
      </c>
      <c r="E23" s="86">
        <f>SUM(E2:E21)</f>
        <v>0</v>
      </c>
      <c r="F23" s="86">
        <f t="shared" ref="F23:P23" si="1">SUM(F2:F21)</f>
        <v>0</v>
      </c>
      <c r="G23" s="86">
        <f t="shared" si="1"/>
        <v>0</v>
      </c>
      <c r="H23" s="86">
        <f t="shared" si="1"/>
        <v>0</v>
      </c>
      <c r="I23" s="86">
        <f t="shared" si="1"/>
        <v>0</v>
      </c>
      <c r="J23" s="86">
        <f t="shared" si="1"/>
        <v>0</v>
      </c>
      <c r="K23" s="86">
        <f t="shared" si="1"/>
        <v>0</v>
      </c>
      <c r="L23" s="86">
        <f t="shared" si="1"/>
        <v>0</v>
      </c>
      <c r="M23" s="86">
        <f t="shared" si="1"/>
        <v>0</v>
      </c>
      <c r="N23" s="86">
        <f t="shared" si="1"/>
        <v>0</v>
      </c>
      <c r="O23" s="86">
        <f t="shared" si="1"/>
        <v>0</v>
      </c>
      <c r="P23" s="86">
        <f t="shared" si="1"/>
        <v>0</v>
      </c>
      <c r="Q23" s="88" t="e">
        <f>AVERAGE(Q2:Q21)</f>
        <v>#DIV/0!</v>
      </c>
      <c r="R23" s="86">
        <f>SUM(R2:R21)</f>
        <v>0</v>
      </c>
      <c r="S23" s="99">
        <f>SUM(S2:S21)</f>
        <v>0</v>
      </c>
      <c r="T23" s="99">
        <f t="shared" ref="T23:AD23" si="2">SUM(T2:T21)</f>
        <v>0</v>
      </c>
      <c r="U23" s="99">
        <f t="shared" si="2"/>
        <v>0</v>
      </c>
      <c r="V23" s="99">
        <f t="shared" si="2"/>
        <v>0</v>
      </c>
      <c r="W23" s="99">
        <f t="shared" si="2"/>
        <v>0</v>
      </c>
      <c r="X23" s="99">
        <f t="shared" si="2"/>
        <v>0</v>
      </c>
      <c r="Y23" s="99">
        <f t="shared" si="2"/>
        <v>0</v>
      </c>
      <c r="Z23" s="99">
        <f t="shared" si="2"/>
        <v>0</v>
      </c>
      <c r="AA23" s="99">
        <f t="shared" si="2"/>
        <v>0</v>
      </c>
      <c r="AB23" s="99">
        <f t="shared" si="2"/>
        <v>0</v>
      </c>
      <c r="AC23" s="99">
        <f t="shared" si="2"/>
        <v>0</v>
      </c>
      <c r="AD23" s="86">
        <f t="shared" si="2"/>
        <v>0</v>
      </c>
      <c r="AE23" s="88" t="e">
        <f>AVERAGE(AE2:AE21)</f>
        <v>#DIV/0!</v>
      </c>
      <c r="AF23" s="86">
        <f>SUM(AF2:AF21)</f>
        <v>0</v>
      </c>
      <c r="AG23" s="86">
        <f>SUM(AG2:AG21)</f>
        <v>0</v>
      </c>
      <c r="AH23" s="86">
        <f>SUM(AH2:AH21)</f>
        <v>0</v>
      </c>
      <c r="AI23" s="86">
        <f>SUM(AI2:AI21)</f>
        <v>0</v>
      </c>
      <c r="AJ23" s="86" t="e">
        <f>AVERAGEIF(AG2:AG21,"&lt;&gt;0")</f>
        <v>#DIV/0!</v>
      </c>
      <c r="AK23" s="86" t="e">
        <f>AVERAGEIF(AH2:AH21,"&lt;&gt;0")</f>
        <v>#DIV/0!</v>
      </c>
      <c r="AL23" s="86" t="e">
        <f>AVERAGEIF(AI2:AI21,"&lt;&gt;0")</f>
        <v>#DIV/0!</v>
      </c>
    </row>
    <row r="24" spans="1:38">
      <c r="D24" s="20"/>
    </row>
    <row r="25" spans="1:38" ht="15" customHeight="1">
      <c r="A25" s="186" t="s">
        <v>125</v>
      </c>
      <c r="AJ25" s="91"/>
    </row>
    <row r="26" spans="1:38" ht="15" customHeight="1">
      <c r="A26" s="186"/>
    </row>
    <row r="27" spans="1:38">
      <c r="A27" s="186"/>
    </row>
  </sheetData>
  <sheetProtection selectLockedCells="1"/>
  <mergeCells count="1">
    <mergeCell ref="A25:A27"/>
  </mergeCells>
  <pageMargins left="0.7" right="0.7" top="0.75" bottom="0.75" header="0.3" footer="0.3"/>
  <pageSetup orientation="portrait" horizontalDpi="0" verticalDpi="0" r:id="rId1"/>
  <ignoredErrors>
    <ignoredError sqref="B23:C23 AF23:AI23 E23:AD23"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E60"/>
  <sheetViews>
    <sheetView workbookViewId="0"/>
  </sheetViews>
  <sheetFormatPr defaultRowHeight="15"/>
  <cols>
    <col min="1" max="1" width="16.140625" bestFit="1" customWidth="1"/>
    <col min="2" max="2" width="16.42578125" bestFit="1" customWidth="1"/>
    <col min="3" max="3" width="19.28515625" bestFit="1" customWidth="1"/>
    <col min="4" max="4" width="36.85546875" bestFit="1" customWidth="1"/>
  </cols>
  <sheetData>
    <row r="1" spans="1:5">
      <c r="A1" s="8" t="s">
        <v>20</v>
      </c>
      <c r="B1" s="8" t="s">
        <v>25</v>
      </c>
      <c r="C1" s="8" t="s">
        <v>26</v>
      </c>
      <c r="D1" s="8" t="s">
        <v>77</v>
      </c>
      <c r="E1" s="8" t="s">
        <v>75</v>
      </c>
    </row>
    <row r="2" spans="1:5">
      <c r="A2" s="2">
        <v>1</v>
      </c>
      <c r="B2" s="2">
        <v>1</v>
      </c>
      <c r="C2" s="2" t="s">
        <v>27</v>
      </c>
      <c r="D2" t="s">
        <v>55</v>
      </c>
      <c r="E2" t="s">
        <v>74</v>
      </c>
    </row>
    <row r="3" spans="1:5">
      <c r="A3" s="2">
        <v>2</v>
      </c>
      <c r="B3" s="2">
        <v>2</v>
      </c>
      <c r="C3" s="2">
        <v>1</v>
      </c>
      <c r="D3" t="s">
        <v>56</v>
      </c>
      <c r="E3" t="s">
        <v>76</v>
      </c>
    </row>
    <row r="4" spans="1:5">
      <c r="A4" s="2">
        <v>3</v>
      </c>
      <c r="B4" s="2">
        <v>3</v>
      </c>
      <c r="C4" s="2">
        <v>2</v>
      </c>
    </row>
    <row r="5" spans="1:5">
      <c r="A5" s="2">
        <v>4</v>
      </c>
      <c r="B5" s="2">
        <v>4</v>
      </c>
      <c r="C5" s="2">
        <v>3</v>
      </c>
    </row>
    <row r="6" spans="1:5">
      <c r="A6" s="2">
        <v>5</v>
      </c>
      <c r="B6" s="2">
        <v>5</v>
      </c>
      <c r="C6" s="2">
        <v>4</v>
      </c>
    </row>
    <row r="7" spans="1:5">
      <c r="A7" s="2">
        <v>6</v>
      </c>
      <c r="B7" s="2">
        <v>6</v>
      </c>
      <c r="C7" s="2">
        <v>5</v>
      </c>
    </row>
    <row r="8" spans="1:5">
      <c r="A8" s="2">
        <v>7</v>
      </c>
      <c r="B8" s="2">
        <v>7</v>
      </c>
      <c r="C8" s="2">
        <v>6</v>
      </c>
    </row>
    <row r="9" spans="1:5">
      <c r="A9" s="2">
        <v>8</v>
      </c>
      <c r="B9" s="2">
        <v>8</v>
      </c>
      <c r="C9" s="2">
        <v>7</v>
      </c>
    </row>
    <row r="10" spans="1:5">
      <c r="A10" s="2">
        <v>9</v>
      </c>
      <c r="B10" s="2">
        <v>9</v>
      </c>
      <c r="C10" s="2">
        <v>8</v>
      </c>
    </row>
    <row r="11" spans="1:5">
      <c r="A11" s="2">
        <v>10</v>
      </c>
      <c r="B11" s="2">
        <v>10</v>
      </c>
      <c r="C11" s="2">
        <v>9</v>
      </c>
    </row>
    <row r="12" spans="1:5">
      <c r="A12" s="2">
        <v>11</v>
      </c>
      <c r="B12" s="2"/>
      <c r="C12" s="2">
        <v>10</v>
      </c>
    </row>
    <row r="13" spans="1:5">
      <c r="A13" s="2">
        <v>12</v>
      </c>
      <c r="B13" s="2"/>
      <c r="C13" s="2"/>
    </row>
    <row r="14" spans="1:5">
      <c r="A14" s="2">
        <v>13</v>
      </c>
      <c r="B14" s="2"/>
      <c r="C14" s="2"/>
    </row>
    <row r="15" spans="1:5">
      <c r="A15" s="2">
        <v>14</v>
      </c>
      <c r="B15" s="2"/>
      <c r="C15" s="2"/>
    </row>
    <row r="16" spans="1:5">
      <c r="A16" s="2">
        <v>15</v>
      </c>
    </row>
    <row r="17" spans="1:1">
      <c r="A17" s="2">
        <v>16</v>
      </c>
    </row>
    <row r="18" spans="1:1">
      <c r="A18" s="2">
        <v>17</v>
      </c>
    </row>
    <row r="19" spans="1:1">
      <c r="A19" s="2">
        <v>18</v>
      </c>
    </row>
    <row r="20" spans="1:1">
      <c r="A20" s="2">
        <v>19</v>
      </c>
    </row>
    <row r="21" spans="1:1">
      <c r="A21" s="2">
        <v>20</v>
      </c>
    </row>
    <row r="22" spans="1:1">
      <c r="A22" s="2">
        <v>21</v>
      </c>
    </row>
    <row r="23" spans="1:1">
      <c r="A23" s="2">
        <v>22</v>
      </c>
    </row>
    <row r="24" spans="1:1">
      <c r="A24" s="2">
        <v>23</v>
      </c>
    </row>
    <row r="25" spans="1:1">
      <c r="A25" s="2">
        <v>24</v>
      </c>
    </row>
    <row r="26" spans="1:1">
      <c r="A26" s="2">
        <v>25</v>
      </c>
    </row>
    <row r="27" spans="1:1">
      <c r="A27" s="2">
        <v>26</v>
      </c>
    </row>
    <row r="28" spans="1:1">
      <c r="A28" s="2">
        <v>27</v>
      </c>
    </row>
    <row r="29" spans="1:1">
      <c r="A29" s="2">
        <v>28</v>
      </c>
    </row>
    <row r="30" spans="1:1">
      <c r="A30" s="2">
        <v>29</v>
      </c>
    </row>
    <row r="31" spans="1:1">
      <c r="A31" s="2">
        <v>30</v>
      </c>
    </row>
    <row r="32" spans="1:1">
      <c r="A32" s="2">
        <v>31</v>
      </c>
    </row>
    <row r="33" spans="1:1">
      <c r="A33" s="2">
        <v>32</v>
      </c>
    </row>
    <row r="34" spans="1:1">
      <c r="A34" s="2">
        <v>33</v>
      </c>
    </row>
    <row r="35" spans="1:1">
      <c r="A35" s="2">
        <v>34</v>
      </c>
    </row>
    <row r="36" spans="1:1">
      <c r="A36" s="2">
        <v>35</v>
      </c>
    </row>
    <row r="37" spans="1:1">
      <c r="A37" s="2">
        <v>36</v>
      </c>
    </row>
    <row r="38" spans="1:1">
      <c r="A38" s="2">
        <v>37</v>
      </c>
    </row>
    <row r="39" spans="1:1">
      <c r="A39" s="2">
        <v>38</v>
      </c>
    </row>
    <row r="40" spans="1:1">
      <c r="A40" s="2">
        <v>39</v>
      </c>
    </row>
    <row r="41" spans="1:1">
      <c r="A41" s="2">
        <v>40</v>
      </c>
    </row>
    <row r="42" spans="1:1">
      <c r="A42" s="2">
        <v>41</v>
      </c>
    </row>
    <row r="43" spans="1:1">
      <c r="A43" s="2">
        <v>42</v>
      </c>
    </row>
    <row r="44" spans="1:1">
      <c r="A44" s="2">
        <v>43</v>
      </c>
    </row>
    <row r="45" spans="1:1">
      <c r="A45" s="2">
        <v>44</v>
      </c>
    </row>
    <row r="46" spans="1:1">
      <c r="A46" s="2">
        <v>45</v>
      </c>
    </row>
    <row r="47" spans="1:1">
      <c r="A47" s="2">
        <v>46</v>
      </c>
    </row>
    <row r="48" spans="1:1">
      <c r="A48" s="2">
        <v>47</v>
      </c>
    </row>
    <row r="49" spans="1:1">
      <c r="A49" s="2">
        <v>48</v>
      </c>
    </row>
    <row r="50" spans="1:1">
      <c r="A50" s="2">
        <v>49</v>
      </c>
    </row>
    <row r="51" spans="1:1">
      <c r="A51" s="2">
        <v>50</v>
      </c>
    </row>
    <row r="52" spans="1:1">
      <c r="A52" s="2">
        <v>51</v>
      </c>
    </row>
    <row r="53" spans="1:1">
      <c r="A53" s="2">
        <v>52</v>
      </c>
    </row>
    <row r="54" spans="1:1">
      <c r="A54" s="2">
        <v>53</v>
      </c>
    </row>
    <row r="55" spans="1:1">
      <c r="A55" s="2"/>
    </row>
    <row r="56" spans="1:1">
      <c r="A56" s="2"/>
    </row>
    <row r="57" spans="1:1">
      <c r="A57" s="2"/>
    </row>
    <row r="58" spans="1:1">
      <c r="A58" s="2"/>
    </row>
    <row r="59" spans="1:1">
      <c r="A59" s="2"/>
    </row>
    <row r="60" spans="1:1">
      <c r="A60" s="2"/>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G268"/>
  <sheetViews>
    <sheetView workbookViewId="0">
      <selection activeCell="B1" sqref="B1"/>
    </sheetView>
  </sheetViews>
  <sheetFormatPr defaultRowHeight="15"/>
  <cols>
    <col min="1" max="1" width="32.7109375" style="2" bestFit="1" customWidth="1"/>
    <col min="2" max="2" width="11.5703125" style="3" bestFit="1"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algorithmName="SHA-512" hashValue="5o2PSZZ1dJbkJb5mHtzZ4dKTDmYcvo5dcEVI7av6r8dnF32Hp5/wJVC+YqWro2vMMBxOxK2bskl7rbPRBuHpfA==" saltValue="VwE6fLeTv67fsZb+wvUswQ==" spinCount="100000" sheet="1" selectLockedCells="1"/>
  <mergeCells count="534">
    <mergeCell ref="AF1:AG2"/>
    <mergeCell ref="A4:A8"/>
    <mergeCell ref="N4:N8"/>
    <mergeCell ref="O4:O8"/>
    <mergeCell ref="P4:P8"/>
    <mergeCell ref="AB4:AB8"/>
    <mergeCell ref="AC4:AC8"/>
    <mergeCell ref="AD4:AD8"/>
    <mergeCell ref="AF4:AF8"/>
    <mergeCell ref="AG4:AG5"/>
    <mergeCell ref="AG7:AG8"/>
    <mergeCell ref="C1:P2"/>
    <mergeCell ref="Q1:AD2"/>
    <mergeCell ref="AE1:AE3"/>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19:A22"/>
    <mergeCell ref="N19:N23"/>
    <mergeCell ref="O19:O23"/>
    <mergeCell ref="P19:P23"/>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29:A32"/>
    <mergeCell ref="N29:N33"/>
    <mergeCell ref="O29:O33"/>
    <mergeCell ref="P29:P33"/>
    <mergeCell ref="AB29:AB33"/>
    <mergeCell ref="AC29:AC33"/>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AF49:AF53"/>
    <mergeCell ref="AG49:AG50"/>
    <mergeCell ref="AG52:AG53"/>
    <mergeCell ref="A54:A57"/>
    <mergeCell ref="N54:N58"/>
    <mergeCell ref="O54:O58"/>
    <mergeCell ref="P54:P58"/>
    <mergeCell ref="AB54:AB58"/>
    <mergeCell ref="AC54:AC58"/>
    <mergeCell ref="AD54:AD58"/>
    <mergeCell ref="AF54:AF58"/>
    <mergeCell ref="AG54:AG55"/>
    <mergeCell ref="AG57:AG58"/>
    <mergeCell ref="A49:A52"/>
    <mergeCell ref="N49:N53"/>
    <mergeCell ref="O49:O53"/>
    <mergeCell ref="P49:P53"/>
    <mergeCell ref="AB49:AB53"/>
    <mergeCell ref="AC49:AC53"/>
    <mergeCell ref="AD49:AD53"/>
    <mergeCell ref="AC59:AC63"/>
    <mergeCell ref="AD59:AD63"/>
    <mergeCell ref="AF59:AF63"/>
    <mergeCell ref="AG59:AG60"/>
    <mergeCell ref="AG62:AG63"/>
    <mergeCell ref="A64:A67"/>
    <mergeCell ref="N64:N68"/>
    <mergeCell ref="O64:O68"/>
    <mergeCell ref="P64:P68"/>
    <mergeCell ref="AB64:AB68"/>
    <mergeCell ref="AC64:AC68"/>
    <mergeCell ref="AD64:AD68"/>
    <mergeCell ref="AF64:AF68"/>
    <mergeCell ref="AG64:AG65"/>
    <mergeCell ref="AG67:AG68"/>
    <mergeCell ref="A59:A62"/>
    <mergeCell ref="N59:N63"/>
    <mergeCell ref="O59:O63"/>
    <mergeCell ref="P59:P63"/>
    <mergeCell ref="AB59:AB63"/>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F79:AF83"/>
    <mergeCell ref="AG79:AG80"/>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P89:P93"/>
    <mergeCell ref="AB89:AB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F109:AF113"/>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B119:AB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AF139:AF143"/>
    <mergeCell ref="AG139:AG140"/>
    <mergeCell ref="AG142:AG143"/>
    <mergeCell ref="A144:A147"/>
    <mergeCell ref="N144:N148"/>
    <mergeCell ref="O144:O148"/>
    <mergeCell ref="P144:P148"/>
    <mergeCell ref="AB144:AB148"/>
    <mergeCell ref="AC144:AC148"/>
    <mergeCell ref="AD144:AD148"/>
    <mergeCell ref="AF144:AF148"/>
    <mergeCell ref="AG144:AG145"/>
    <mergeCell ref="AG147:AG148"/>
    <mergeCell ref="A139:A142"/>
    <mergeCell ref="N139:N143"/>
    <mergeCell ref="O139:O143"/>
    <mergeCell ref="P139:P143"/>
    <mergeCell ref="AB139:AB143"/>
    <mergeCell ref="AC139:AC143"/>
    <mergeCell ref="AD139:AD143"/>
    <mergeCell ref="AC149:AC153"/>
    <mergeCell ref="AD149:AD153"/>
    <mergeCell ref="AF149:AF153"/>
    <mergeCell ref="AG149:AG150"/>
    <mergeCell ref="AG152:AG153"/>
    <mergeCell ref="A154:A157"/>
    <mergeCell ref="N154:N158"/>
    <mergeCell ref="O154:O158"/>
    <mergeCell ref="P154:P158"/>
    <mergeCell ref="AB154:AB158"/>
    <mergeCell ref="AC154:AC158"/>
    <mergeCell ref="AD154:AD158"/>
    <mergeCell ref="AF154:AF158"/>
    <mergeCell ref="AG154:AG155"/>
    <mergeCell ref="AG157:AG158"/>
    <mergeCell ref="A149:A152"/>
    <mergeCell ref="N149:N153"/>
    <mergeCell ref="O149:O153"/>
    <mergeCell ref="P149:P153"/>
    <mergeCell ref="AB149:AB153"/>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AF169:AF173"/>
    <mergeCell ref="AG169:AG170"/>
    <mergeCell ref="AG172:AG173"/>
    <mergeCell ref="A174:A177"/>
    <mergeCell ref="N174:N178"/>
    <mergeCell ref="O174:O178"/>
    <mergeCell ref="P174:P178"/>
    <mergeCell ref="AB174:AB178"/>
    <mergeCell ref="AC174:AC178"/>
    <mergeCell ref="AD174:AD178"/>
    <mergeCell ref="AF174:AF178"/>
    <mergeCell ref="AG174:AG175"/>
    <mergeCell ref="AG177:AG178"/>
    <mergeCell ref="A169:A172"/>
    <mergeCell ref="N169:N173"/>
    <mergeCell ref="O169:O173"/>
    <mergeCell ref="P169:P173"/>
    <mergeCell ref="AB169:AB173"/>
    <mergeCell ref="AC169:AC173"/>
    <mergeCell ref="AD169:AD173"/>
    <mergeCell ref="AF179:AF183"/>
    <mergeCell ref="AG179:AG180"/>
    <mergeCell ref="AG182:AG183"/>
    <mergeCell ref="A184:A187"/>
    <mergeCell ref="N184:N188"/>
    <mergeCell ref="O184:O188"/>
    <mergeCell ref="P184:P188"/>
    <mergeCell ref="AB184:AB188"/>
    <mergeCell ref="AC184:AC188"/>
    <mergeCell ref="AD184:AD188"/>
    <mergeCell ref="AF184:AF188"/>
    <mergeCell ref="AG184:AG185"/>
    <mergeCell ref="AG187:AG188"/>
    <mergeCell ref="A179:A182"/>
    <mergeCell ref="N179:N183"/>
    <mergeCell ref="O179:O183"/>
    <mergeCell ref="P179:P183"/>
    <mergeCell ref="AB179:AB183"/>
    <mergeCell ref="AC179:AC183"/>
    <mergeCell ref="AD179:AD183"/>
    <mergeCell ref="A189:A192"/>
    <mergeCell ref="N189:N193"/>
    <mergeCell ref="O189:O193"/>
    <mergeCell ref="P189:P193"/>
    <mergeCell ref="AB189:AB193"/>
    <mergeCell ref="AC189:AC193"/>
    <mergeCell ref="AD189:AD193"/>
    <mergeCell ref="AF189:AF193"/>
    <mergeCell ref="AG189:AG190"/>
    <mergeCell ref="AG192:AG193"/>
    <mergeCell ref="AF194:AF198"/>
    <mergeCell ref="AG194:AG195"/>
    <mergeCell ref="AG197:AG198"/>
    <mergeCell ref="A199:A202"/>
    <mergeCell ref="N199:N203"/>
    <mergeCell ref="O199:O203"/>
    <mergeCell ref="P199:P203"/>
    <mergeCell ref="AB199:AB203"/>
    <mergeCell ref="AC199:AC203"/>
    <mergeCell ref="AD199:AD203"/>
    <mergeCell ref="AF199:AF203"/>
    <mergeCell ref="AG199:AG200"/>
    <mergeCell ref="AG202:AG203"/>
    <mergeCell ref="A194:A197"/>
    <mergeCell ref="N194:N198"/>
    <mergeCell ref="O194:O198"/>
    <mergeCell ref="P194:P198"/>
    <mergeCell ref="AB194:AB198"/>
    <mergeCell ref="AC194:AC198"/>
    <mergeCell ref="AD194:AD198"/>
    <mergeCell ref="A204:A207"/>
    <mergeCell ref="N204:N208"/>
    <mergeCell ref="O204:O208"/>
    <mergeCell ref="P204:P208"/>
    <mergeCell ref="AB204:AB208"/>
    <mergeCell ref="AC204:AC208"/>
    <mergeCell ref="AD204:AD20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A214:A217"/>
    <mergeCell ref="N214:N218"/>
    <mergeCell ref="O214:O218"/>
    <mergeCell ref="P214:P218"/>
    <mergeCell ref="AB214:AB218"/>
    <mergeCell ref="AC214:AC218"/>
    <mergeCell ref="AD214:AD21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N224:N228"/>
    <mergeCell ref="O224:O228"/>
    <mergeCell ref="P224:P228"/>
    <mergeCell ref="AB224:AB228"/>
    <mergeCell ref="AC224:AC228"/>
    <mergeCell ref="AD224:AD228"/>
    <mergeCell ref="A224:A227"/>
    <mergeCell ref="A234:A237"/>
    <mergeCell ref="N234:N238"/>
    <mergeCell ref="O234:O238"/>
    <mergeCell ref="P234:P238"/>
    <mergeCell ref="AB234:AB238"/>
    <mergeCell ref="AC234:AC238"/>
    <mergeCell ref="AD234:AD238"/>
    <mergeCell ref="AF234:AF238"/>
    <mergeCell ref="AG234:AG235"/>
    <mergeCell ref="AG237:AG238"/>
    <mergeCell ref="A239:A242"/>
    <mergeCell ref="N239:N243"/>
    <mergeCell ref="O239:O243"/>
    <mergeCell ref="P239:P243"/>
    <mergeCell ref="AB239:AB243"/>
    <mergeCell ref="AC239:AC243"/>
    <mergeCell ref="AD239:AD243"/>
    <mergeCell ref="AF239:AF243"/>
    <mergeCell ref="AG239:AG240"/>
    <mergeCell ref="AG242:AG243"/>
    <mergeCell ref="AF244:AF248"/>
    <mergeCell ref="AG244:AG245"/>
    <mergeCell ref="AG247:AG248"/>
    <mergeCell ref="A249:A252"/>
    <mergeCell ref="N249:N253"/>
    <mergeCell ref="O249:O253"/>
    <mergeCell ref="P249:P253"/>
    <mergeCell ref="AB249:AB253"/>
    <mergeCell ref="AC249:AC253"/>
    <mergeCell ref="AD249:AD253"/>
    <mergeCell ref="AF249:AF253"/>
    <mergeCell ref="AG249:AG250"/>
    <mergeCell ref="AG252:AG253"/>
    <mergeCell ref="A244:A247"/>
    <mergeCell ref="N244:N248"/>
    <mergeCell ref="O244:O248"/>
    <mergeCell ref="P244:P248"/>
    <mergeCell ref="AB244:AB248"/>
    <mergeCell ref="AC244:AC248"/>
    <mergeCell ref="AD244:AD24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N254:N258"/>
    <mergeCell ref="O254:O258"/>
    <mergeCell ref="P254:P258"/>
    <mergeCell ref="AB254:AB258"/>
    <mergeCell ref="AC254:AC258"/>
    <mergeCell ref="AD254:AD258"/>
    <mergeCell ref="A254:A257"/>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89" priority="5" operator="containsText" text="Cycle Incomplete">
      <formula>NOT(ISERROR(SEARCH("Cycle Incomplete",AE214)))</formula>
    </cfRule>
    <cfRule type="containsText" dxfId="388" priority="6" operator="containsText" text="No">
      <formula>NOT(ISERROR(SEARCH("No",AE214)))</formula>
    </cfRule>
  </conditionalFormatting>
  <conditionalFormatting sqref="AE214:AE268">
    <cfRule type="containsText" dxfId="387" priority="4" operator="containsText" text="Cycle Complete">
      <formula>NOT(ISERROR(SEARCH("Cycle Complete",AE214)))</formula>
    </cfRule>
  </conditionalFormatting>
  <conditionalFormatting sqref="AE4:AE213">
    <cfRule type="containsText" dxfId="386" priority="2" operator="containsText" text="Cycle Incomplete">
      <formula>NOT(ISERROR(SEARCH("Cycle Incomplete",AE4)))</formula>
    </cfRule>
    <cfRule type="containsText" dxfId="385" priority="3" operator="containsText" text="No">
      <formula>NOT(ISERROR(SEARCH("No",AE4)))</formula>
    </cfRule>
  </conditionalFormatting>
  <conditionalFormatting sqref="AE4:AE213">
    <cfRule type="containsText" dxfId="384" priority="1" operator="containsText" text="Cycle Complete">
      <formula>NOT(ISERROR(SEARCH("Cycle Complete",AE4)))</formula>
    </cfRule>
  </conditionalFormatting>
  <dataValidations count="3">
    <dataValidation type="whole" allowBlank="1" showInputMessage="1" showErrorMessage="1" sqref="C269:M1048576 Q269:AA1048576" xr:uid="{00000000-0002-0000-0200-000000000000}">
      <formula1>0</formula1>
      <formula2>1</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200-000001000000}">
      <formula1>0</formula1>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200-000002000000}">
      <formula1>1</formula1>
      <formula2>1000</formula2>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3000000}">
          <x14:formula1>
            <xm:f>Lists!$C$2:$C$12</xm:f>
          </x14:formula1>
          <xm:sqref>AF4:AF1048576</xm:sqref>
        </x14:dataValidation>
        <x14:dataValidation type="list" allowBlank="1" showInputMessage="1" showErrorMessage="1" xr:uid="{00000000-0002-0000-0200-000004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200-000005000000}">
          <x14:formula1>
            <xm:f>Lists!$A$2:$A$51</xm:f>
          </x14:formula1>
          <xm:sqref>A269:A1048576</xm:sqref>
        </x14:dataValidation>
        <x14:dataValidation type="list" allowBlank="1" showInputMessage="1" showErrorMessage="1" xr:uid="{00000000-0002-0000-02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200-000007000000}">
          <x14:formula1>
            <xm:f>Lists!$E$2:$E$3</xm:f>
          </x14:formula1>
          <xm:sqref>C4:M268 Q4:AA268</xm:sqref>
        </x14:dataValidation>
        <x14:dataValidation type="list" allowBlank="1" showInputMessage="1" showErrorMessage="1" xr:uid="{00000000-0002-0000-02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G268"/>
  <sheetViews>
    <sheetView workbookViewId="0">
      <selection activeCell="B1" sqref="B1"/>
    </sheetView>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F14:AF18"/>
    <mergeCell ref="AG14:AG15"/>
    <mergeCell ref="AG17:AG18"/>
    <mergeCell ref="A19:A22"/>
    <mergeCell ref="N19:N23"/>
    <mergeCell ref="O19:O23"/>
    <mergeCell ref="P19:P23"/>
    <mergeCell ref="AB19:AB23"/>
    <mergeCell ref="AC19:AC23"/>
    <mergeCell ref="AD19:AD23"/>
    <mergeCell ref="AF19:AF23"/>
    <mergeCell ref="AG19:AG20"/>
    <mergeCell ref="AG22:AG23"/>
    <mergeCell ref="A14:A17"/>
    <mergeCell ref="N14:N18"/>
    <mergeCell ref="O14:O18"/>
    <mergeCell ref="P14:P18"/>
    <mergeCell ref="AB14:AB18"/>
    <mergeCell ref="AC14:AC18"/>
    <mergeCell ref="AD14:AD18"/>
    <mergeCell ref="A24:A27"/>
    <mergeCell ref="N24:N28"/>
    <mergeCell ref="O24:O28"/>
    <mergeCell ref="P24:P28"/>
    <mergeCell ref="AB24:AB28"/>
    <mergeCell ref="AC24:AC28"/>
    <mergeCell ref="AD24:AD28"/>
    <mergeCell ref="AF24:AF28"/>
    <mergeCell ref="AG24:AG25"/>
    <mergeCell ref="AG27:AG28"/>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F44:AF48"/>
    <mergeCell ref="AG44:AG45"/>
    <mergeCell ref="AG47:AG48"/>
    <mergeCell ref="A49:A52"/>
    <mergeCell ref="N49:N53"/>
    <mergeCell ref="O49:O53"/>
    <mergeCell ref="P49:P53"/>
    <mergeCell ref="AB49:AB53"/>
    <mergeCell ref="AC49:AC53"/>
    <mergeCell ref="AD49:AD53"/>
    <mergeCell ref="AF49:AF53"/>
    <mergeCell ref="AG49:AG50"/>
    <mergeCell ref="AG52:AG53"/>
    <mergeCell ref="A44:A47"/>
    <mergeCell ref="N44:N48"/>
    <mergeCell ref="O44:O48"/>
    <mergeCell ref="P44:P48"/>
    <mergeCell ref="AB44:AB48"/>
    <mergeCell ref="AC44:AC48"/>
    <mergeCell ref="AD44:AD4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O54:O58"/>
    <mergeCell ref="P54:P58"/>
    <mergeCell ref="AB54:AB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F74:AF78"/>
    <mergeCell ref="AG74:AG75"/>
    <mergeCell ref="AG77:AG78"/>
    <mergeCell ref="A79:A82"/>
    <mergeCell ref="N79:N83"/>
    <mergeCell ref="O79:O83"/>
    <mergeCell ref="P79:P83"/>
    <mergeCell ref="AB79:AB83"/>
    <mergeCell ref="AC79:AC83"/>
    <mergeCell ref="AD79:AD83"/>
    <mergeCell ref="AF79:AF83"/>
    <mergeCell ref="AG79:AG80"/>
    <mergeCell ref="AG82:AG83"/>
    <mergeCell ref="A74:A77"/>
    <mergeCell ref="N74:N78"/>
    <mergeCell ref="O74:O78"/>
    <mergeCell ref="P74:P78"/>
    <mergeCell ref="AB74:AB78"/>
    <mergeCell ref="AC74:AC78"/>
    <mergeCell ref="AD74:AD78"/>
    <mergeCell ref="AC84:AC88"/>
    <mergeCell ref="AD84:AD88"/>
    <mergeCell ref="AF84:AF88"/>
    <mergeCell ref="AG84:AG85"/>
    <mergeCell ref="AG87:AG88"/>
    <mergeCell ref="A89:A92"/>
    <mergeCell ref="N89:N93"/>
    <mergeCell ref="O89:O93"/>
    <mergeCell ref="P89:P93"/>
    <mergeCell ref="AB89:AB93"/>
    <mergeCell ref="AC89:AC93"/>
    <mergeCell ref="AD89:AD93"/>
    <mergeCell ref="AF89:AF93"/>
    <mergeCell ref="AG89:AG90"/>
    <mergeCell ref="AG92:AG93"/>
    <mergeCell ref="A84:A87"/>
    <mergeCell ref="N84:N88"/>
    <mergeCell ref="O84:O88"/>
    <mergeCell ref="P84:P88"/>
    <mergeCell ref="AB84:AB88"/>
    <mergeCell ref="A94:A97"/>
    <mergeCell ref="N94:N98"/>
    <mergeCell ref="O94:O98"/>
    <mergeCell ref="P94:P98"/>
    <mergeCell ref="AB94:AB98"/>
    <mergeCell ref="AC94:AC98"/>
    <mergeCell ref="AD94:AD98"/>
    <mergeCell ref="AF94:AF98"/>
    <mergeCell ref="AG94:AG95"/>
    <mergeCell ref="AG97:AG98"/>
    <mergeCell ref="A99:A102"/>
    <mergeCell ref="N99:N103"/>
    <mergeCell ref="O99:O103"/>
    <mergeCell ref="P99:P103"/>
    <mergeCell ref="AB99:AB103"/>
    <mergeCell ref="AC99:AC103"/>
    <mergeCell ref="AD99:AD103"/>
    <mergeCell ref="AF99:AF103"/>
    <mergeCell ref="AG99:AG100"/>
    <mergeCell ref="AG102:AG103"/>
    <mergeCell ref="AF104:AF108"/>
    <mergeCell ref="AG104:AG105"/>
    <mergeCell ref="AG107:AG108"/>
    <mergeCell ref="A109:A112"/>
    <mergeCell ref="N109:N113"/>
    <mergeCell ref="O109:O113"/>
    <mergeCell ref="P109:P113"/>
    <mergeCell ref="AB109:AB113"/>
    <mergeCell ref="AC109:AC113"/>
    <mergeCell ref="AD109:AD113"/>
    <mergeCell ref="AF109:AF113"/>
    <mergeCell ref="AG109:AG110"/>
    <mergeCell ref="AG112:AG113"/>
    <mergeCell ref="A104:A107"/>
    <mergeCell ref="N104:N108"/>
    <mergeCell ref="O104:O108"/>
    <mergeCell ref="P104:P108"/>
    <mergeCell ref="AB104:AB108"/>
    <mergeCell ref="AC104:AC108"/>
    <mergeCell ref="AD104:AD108"/>
    <mergeCell ref="AC114:AC118"/>
    <mergeCell ref="AD114:AD118"/>
    <mergeCell ref="AF114:AF118"/>
    <mergeCell ref="AG114:AG115"/>
    <mergeCell ref="AG117:AG118"/>
    <mergeCell ref="A119:A122"/>
    <mergeCell ref="N119:N123"/>
    <mergeCell ref="O119:O123"/>
    <mergeCell ref="P119:P123"/>
    <mergeCell ref="AB119:AB123"/>
    <mergeCell ref="AC119:AC123"/>
    <mergeCell ref="AD119:AD123"/>
    <mergeCell ref="AF119:AF123"/>
    <mergeCell ref="AG119:AG120"/>
    <mergeCell ref="AG122:AG123"/>
    <mergeCell ref="A114:A117"/>
    <mergeCell ref="N114:N118"/>
    <mergeCell ref="O114:O118"/>
    <mergeCell ref="P114:P118"/>
    <mergeCell ref="AB114:AB118"/>
    <mergeCell ref="A124:A127"/>
    <mergeCell ref="N124:N128"/>
    <mergeCell ref="O124:O128"/>
    <mergeCell ref="P124:P128"/>
    <mergeCell ref="AB124:AB128"/>
    <mergeCell ref="AC124:AC128"/>
    <mergeCell ref="AD124:AD128"/>
    <mergeCell ref="AF124:AF128"/>
    <mergeCell ref="AG124:AG125"/>
    <mergeCell ref="AG127:AG128"/>
    <mergeCell ref="A129:A132"/>
    <mergeCell ref="N129:N133"/>
    <mergeCell ref="O129:O133"/>
    <mergeCell ref="P129:P133"/>
    <mergeCell ref="AB129:AB133"/>
    <mergeCell ref="AC129:AC133"/>
    <mergeCell ref="AD129:AD133"/>
    <mergeCell ref="AF129:AF133"/>
    <mergeCell ref="AG129:AG130"/>
    <mergeCell ref="AG132:AG133"/>
    <mergeCell ref="AF134:AF138"/>
    <mergeCell ref="AG134:AG135"/>
    <mergeCell ref="AG137:AG138"/>
    <mergeCell ref="A139:A142"/>
    <mergeCell ref="N139:N143"/>
    <mergeCell ref="O139:O143"/>
    <mergeCell ref="P139:P143"/>
    <mergeCell ref="AB139:AB143"/>
    <mergeCell ref="AC139:AC143"/>
    <mergeCell ref="AD139:AD143"/>
    <mergeCell ref="AF139:AF143"/>
    <mergeCell ref="AG139:AG140"/>
    <mergeCell ref="AG142:AG143"/>
    <mergeCell ref="A134:A137"/>
    <mergeCell ref="N134:N138"/>
    <mergeCell ref="O134:O138"/>
    <mergeCell ref="P134:P138"/>
    <mergeCell ref="AB134:AB138"/>
    <mergeCell ref="AC134:AC138"/>
    <mergeCell ref="AD134:AD13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O144:O148"/>
    <mergeCell ref="P144:P148"/>
    <mergeCell ref="AB144:AB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F164:AF168"/>
    <mergeCell ref="AG164:AG165"/>
    <mergeCell ref="AG167:AG168"/>
    <mergeCell ref="A169:A172"/>
    <mergeCell ref="N169:N173"/>
    <mergeCell ref="O169:O173"/>
    <mergeCell ref="P169:P173"/>
    <mergeCell ref="AB169:AB173"/>
    <mergeCell ref="AC169:AC173"/>
    <mergeCell ref="AD169:AD173"/>
    <mergeCell ref="AF169:AF173"/>
    <mergeCell ref="AG169:AG170"/>
    <mergeCell ref="AG172:AG173"/>
    <mergeCell ref="A164:A167"/>
    <mergeCell ref="N164:N168"/>
    <mergeCell ref="O164:O168"/>
    <mergeCell ref="P164:P168"/>
    <mergeCell ref="AB164:AB168"/>
    <mergeCell ref="AC164:AC168"/>
    <mergeCell ref="AD164:AD16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O174:O178"/>
    <mergeCell ref="P174:P178"/>
    <mergeCell ref="AB174:AB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F194:AF198"/>
    <mergeCell ref="AG194:AG195"/>
    <mergeCell ref="AG197:AG198"/>
    <mergeCell ref="A199:A202"/>
    <mergeCell ref="N199:N203"/>
    <mergeCell ref="O199:O203"/>
    <mergeCell ref="P199:P203"/>
    <mergeCell ref="AB199:AB203"/>
    <mergeCell ref="AC199:AC203"/>
    <mergeCell ref="AD199:AD203"/>
    <mergeCell ref="AF199:AF203"/>
    <mergeCell ref="AG199:AG200"/>
    <mergeCell ref="AG202:AG203"/>
    <mergeCell ref="A194:A197"/>
    <mergeCell ref="N194:N198"/>
    <mergeCell ref="O194:O198"/>
    <mergeCell ref="P194:P198"/>
    <mergeCell ref="AB194:AB198"/>
    <mergeCell ref="AC194:AC198"/>
    <mergeCell ref="AD194:AD198"/>
    <mergeCell ref="AC204:AC208"/>
    <mergeCell ref="AD204:AD20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214:A217"/>
    <mergeCell ref="N214:N218"/>
    <mergeCell ref="O214:O218"/>
    <mergeCell ref="P214:P218"/>
    <mergeCell ref="AB214:AB218"/>
    <mergeCell ref="AC214:AC218"/>
    <mergeCell ref="AD214:AD21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24:A227"/>
    <mergeCell ref="N224:N228"/>
    <mergeCell ref="O224:O228"/>
    <mergeCell ref="P224:P228"/>
    <mergeCell ref="AB224:AB228"/>
    <mergeCell ref="AC224:AC228"/>
    <mergeCell ref="AD224:AD228"/>
    <mergeCell ref="AF234:AF238"/>
    <mergeCell ref="AG234:AG235"/>
    <mergeCell ref="AG237:AG238"/>
    <mergeCell ref="A239:A242"/>
    <mergeCell ref="N239:N243"/>
    <mergeCell ref="O239:O243"/>
    <mergeCell ref="P239:P243"/>
    <mergeCell ref="AB239:AB243"/>
    <mergeCell ref="AC239:AC243"/>
    <mergeCell ref="AD239:AD243"/>
    <mergeCell ref="AF239:AF243"/>
    <mergeCell ref="AG239:AG240"/>
    <mergeCell ref="AG242:AG243"/>
    <mergeCell ref="A234:A237"/>
    <mergeCell ref="N234:N238"/>
    <mergeCell ref="O234:O238"/>
    <mergeCell ref="P234:P238"/>
    <mergeCell ref="AB234:AB238"/>
    <mergeCell ref="AC234:AC238"/>
    <mergeCell ref="AD234:AD238"/>
    <mergeCell ref="A244:A247"/>
    <mergeCell ref="N244:N248"/>
    <mergeCell ref="O244:O248"/>
    <mergeCell ref="P244:P248"/>
    <mergeCell ref="AB244:AB248"/>
    <mergeCell ref="AC244:AC248"/>
    <mergeCell ref="AD244:AD248"/>
    <mergeCell ref="AF244:AF248"/>
    <mergeCell ref="AG244:AG245"/>
    <mergeCell ref="AG247:AG248"/>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49:A252"/>
    <mergeCell ref="N249:N253"/>
    <mergeCell ref="O249:O253"/>
    <mergeCell ref="P249:P253"/>
    <mergeCell ref="AB249:AB253"/>
    <mergeCell ref="AC249:AC253"/>
    <mergeCell ref="AD249:AD253"/>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83" priority="5" operator="containsText" text="Cycle Incomplete">
      <formula>NOT(ISERROR(SEARCH("Cycle Incomplete",AE214)))</formula>
    </cfRule>
    <cfRule type="containsText" dxfId="382" priority="6" operator="containsText" text="No">
      <formula>NOT(ISERROR(SEARCH("No",AE214)))</formula>
    </cfRule>
  </conditionalFormatting>
  <conditionalFormatting sqref="AE214:AE268">
    <cfRule type="containsText" dxfId="381" priority="4" operator="containsText" text="Cycle Complete">
      <formula>NOT(ISERROR(SEARCH("Cycle Complete",AE214)))</formula>
    </cfRule>
  </conditionalFormatting>
  <conditionalFormatting sqref="AE4:AE213">
    <cfRule type="containsText" dxfId="380" priority="2" operator="containsText" text="Cycle Incomplete">
      <formula>NOT(ISERROR(SEARCH("Cycle Incomplete",AE4)))</formula>
    </cfRule>
    <cfRule type="containsText" dxfId="379" priority="3" operator="containsText" text="No">
      <formula>NOT(ISERROR(SEARCH("No",AE4)))</formula>
    </cfRule>
  </conditionalFormatting>
  <conditionalFormatting sqref="AE4:AE213">
    <cfRule type="containsText" dxfId="378" priority="1" operator="containsText" text="Cycle Complete">
      <formula>NOT(ISERROR(SEARCH("Cycle Complete",AE4)))</formula>
    </cfRule>
  </conditionalFormatting>
  <dataValidations count="3">
    <dataValidation type="whole" allowBlank="1" showInputMessage="1" showErrorMessage="1" sqref="C269:M1048576 Q269:AA1048576" xr:uid="{00000000-0002-0000-0300-000000000000}">
      <formula1>0</formula1>
      <formula2>1</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300-000001000000}">
      <formula1>0</formula1>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300-000002000000}">
      <formula1>1</formula1>
      <formula2>1000</formula2>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300-000004000000}">
          <x14:formula1>
            <xm:f>Lists!$C$2:$C$12</xm:f>
          </x14:formula1>
          <xm:sqref>AF4:AF1048576</xm:sqref>
        </x14:dataValidation>
        <x14:dataValidation type="list" allowBlank="1" showInputMessage="1" showErrorMessage="1" xr:uid="{00000000-0002-0000-0300-000005000000}">
          <x14:formula1>
            <xm:f>Lists!$A$2:$A$51</xm:f>
          </x14:formula1>
          <xm:sqref>A269:A1048576</xm:sqref>
        </x14:dataValidation>
        <x14:dataValidation type="list" allowBlank="1" showInputMessage="1" showErrorMessage="1" xr:uid="{00000000-0002-0000-03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300-000007000000}">
          <x14:formula1>
            <xm:f>Lists!$E$2:$E$3</xm:f>
          </x14:formula1>
          <xm:sqref>C4:M268 Q4:AA268</xm:sqref>
        </x14:dataValidation>
        <x14:dataValidation type="list" allowBlank="1" showInputMessage="1" showErrorMessage="1" xr:uid="{00000000-0002-0000-03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G268"/>
  <sheetViews>
    <sheetView workbookViewId="0">
      <selection activeCell="B1" sqref="B1"/>
    </sheetView>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C1:P2"/>
    <mergeCell ref="Q1:AD2"/>
    <mergeCell ref="AE1:AE3"/>
    <mergeCell ref="AF1:AG2"/>
    <mergeCell ref="N254:N258"/>
    <mergeCell ref="O254:O258"/>
    <mergeCell ref="P254:P258"/>
    <mergeCell ref="AB254:AB258"/>
    <mergeCell ref="AC254:AC258"/>
    <mergeCell ref="AD254:AD258"/>
    <mergeCell ref="N244:N248"/>
    <mergeCell ref="O244:O248"/>
    <mergeCell ref="P244:P248"/>
    <mergeCell ref="AB244:AB248"/>
    <mergeCell ref="AC244:AC248"/>
    <mergeCell ref="AD244:AD248"/>
    <mergeCell ref="P69:P73"/>
    <mergeCell ref="N4:N8"/>
    <mergeCell ref="O4:O8"/>
    <mergeCell ref="P4:P8"/>
    <mergeCell ref="AB4:AB8"/>
    <mergeCell ref="AC4:AC8"/>
    <mergeCell ref="AG64:AG65"/>
    <mergeCell ref="AG67:AG68"/>
    <mergeCell ref="A69:A72"/>
    <mergeCell ref="N69:N73"/>
    <mergeCell ref="O69:O73"/>
    <mergeCell ref="A34:A37"/>
    <mergeCell ref="N34:N38"/>
    <mergeCell ref="O34:O38"/>
    <mergeCell ref="P34:P38"/>
    <mergeCell ref="AB34:AB38"/>
    <mergeCell ref="AC34:AC38"/>
    <mergeCell ref="O39:O43"/>
    <mergeCell ref="P39:P43"/>
    <mergeCell ref="AB39:AB43"/>
    <mergeCell ref="AC39:AC43"/>
    <mergeCell ref="A49:A52"/>
    <mergeCell ref="N49:N53"/>
    <mergeCell ref="O49:O53"/>
    <mergeCell ref="P49:P53"/>
    <mergeCell ref="AB49:AB53"/>
    <mergeCell ref="AC49:AC53"/>
    <mergeCell ref="A59:A62"/>
    <mergeCell ref="N59:N63"/>
    <mergeCell ref="O59:O63"/>
    <mergeCell ref="P59:P63"/>
    <mergeCell ref="AB59:AB63"/>
    <mergeCell ref="AD34:AD38"/>
    <mergeCell ref="AF34:AF38"/>
    <mergeCell ref="AG34:AG35"/>
    <mergeCell ref="AG37:AG38"/>
    <mergeCell ref="A39:A42"/>
    <mergeCell ref="N39:N43"/>
    <mergeCell ref="A99:A102"/>
    <mergeCell ref="A64:A67"/>
    <mergeCell ref="N64:N68"/>
    <mergeCell ref="O64:O68"/>
    <mergeCell ref="P64:P68"/>
    <mergeCell ref="AB64:AB68"/>
    <mergeCell ref="AC64:AC68"/>
    <mergeCell ref="AD64:AD68"/>
    <mergeCell ref="AF64:AF68"/>
    <mergeCell ref="A94:A97"/>
    <mergeCell ref="N94:N98"/>
    <mergeCell ref="O94:O98"/>
    <mergeCell ref="P94:P98"/>
    <mergeCell ref="AB94:AB98"/>
    <mergeCell ref="AC94:AC98"/>
    <mergeCell ref="AD94:AD98"/>
    <mergeCell ref="AF94:AF98"/>
    <mergeCell ref="AG94:AG95"/>
    <mergeCell ref="AG97:AG98"/>
    <mergeCell ref="A124:A127"/>
    <mergeCell ref="N124:N128"/>
    <mergeCell ref="O124:O128"/>
    <mergeCell ref="P124:P128"/>
    <mergeCell ref="AB124:AB128"/>
    <mergeCell ref="AC124:AC128"/>
    <mergeCell ref="AD124:AD128"/>
    <mergeCell ref="AF124:AF128"/>
    <mergeCell ref="AG124:AG125"/>
    <mergeCell ref="AG127:AG128"/>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4:A8"/>
    <mergeCell ref="A14:A17"/>
    <mergeCell ref="N14:N18"/>
    <mergeCell ref="O14:O18"/>
    <mergeCell ref="P14:P18"/>
    <mergeCell ref="AB14:AB18"/>
    <mergeCell ref="AC14:AC18"/>
    <mergeCell ref="AD14:AD18"/>
    <mergeCell ref="AF14:AF18"/>
    <mergeCell ref="AG14:AG15"/>
    <mergeCell ref="AG17:AG18"/>
    <mergeCell ref="A19:A22"/>
    <mergeCell ref="N19:N23"/>
    <mergeCell ref="O19:O23"/>
    <mergeCell ref="P19:P23"/>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29:A32"/>
    <mergeCell ref="N29:N33"/>
    <mergeCell ref="O29:O33"/>
    <mergeCell ref="P29:P33"/>
    <mergeCell ref="AB29:AB33"/>
    <mergeCell ref="AC29:AC33"/>
    <mergeCell ref="AD29:AD33"/>
    <mergeCell ref="AF29:AF33"/>
    <mergeCell ref="AG29:AG30"/>
    <mergeCell ref="AG32:AG3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AD49:AD53"/>
    <mergeCell ref="AF49:AF53"/>
    <mergeCell ref="AG49:AG50"/>
    <mergeCell ref="AG52:AG53"/>
    <mergeCell ref="A54:A57"/>
    <mergeCell ref="N54:N58"/>
    <mergeCell ref="O54:O58"/>
    <mergeCell ref="P54:P58"/>
    <mergeCell ref="AB54:AB58"/>
    <mergeCell ref="AC54:AC58"/>
    <mergeCell ref="AD54:AD58"/>
    <mergeCell ref="AF54:AF58"/>
    <mergeCell ref="AG54:AG55"/>
    <mergeCell ref="AG57:AG58"/>
    <mergeCell ref="AC59:AC63"/>
    <mergeCell ref="AD59:AD63"/>
    <mergeCell ref="AF59:AF63"/>
    <mergeCell ref="AG59:AG60"/>
    <mergeCell ref="AG62:AG6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79:A82"/>
    <mergeCell ref="N79:N83"/>
    <mergeCell ref="O79:O83"/>
    <mergeCell ref="P79:P83"/>
    <mergeCell ref="AB79:AB83"/>
    <mergeCell ref="AC79:AC83"/>
    <mergeCell ref="AD79:AD83"/>
    <mergeCell ref="AF79:AF83"/>
    <mergeCell ref="AG79:AG80"/>
    <mergeCell ref="AG82:AG83"/>
    <mergeCell ref="A84:A87"/>
    <mergeCell ref="N84:N88"/>
    <mergeCell ref="O84:O88"/>
    <mergeCell ref="P84:P88"/>
    <mergeCell ref="AB84:AB88"/>
    <mergeCell ref="AC84:AC88"/>
    <mergeCell ref="AD84:AD88"/>
    <mergeCell ref="AF84:AF88"/>
    <mergeCell ref="AG84:AG85"/>
    <mergeCell ref="AG87:AG88"/>
    <mergeCell ref="A89:A92"/>
    <mergeCell ref="N89:N93"/>
    <mergeCell ref="O89:O93"/>
    <mergeCell ref="P89:P93"/>
    <mergeCell ref="AB89:AB93"/>
    <mergeCell ref="AC89:AC93"/>
    <mergeCell ref="AD89:AD93"/>
    <mergeCell ref="AF89:AF93"/>
    <mergeCell ref="AG89:AG90"/>
    <mergeCell ref="AG92:AG93"/>
    <mergeCell ref="AB104:AB108"/>
    <mergeCell ref="AC104:AC108"/>
    <mergeCell ref="AD104:AD108"/>
    <mergeCell ref="AF104:AF108"/>
    <mergeCell ref="AG104:AG105"/>
    <mergeCell ref="AG107:AG108"/>
    <mergeCell ref="A109:A112"/>
    <mergeCell ref="N109:N113"/>
    <mergeCell ref="O109:O113"/>
    <mergeCell ref="P109:P113"/>
    <mergeCell ref="AB109:AB113"/>
    <mergeCell ref="AC109:AC113"/>
    <mergeCell ref="AD109:AD113"/>
    <mergeCell ref="AF109:AF113"/>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19:A122"/>
    <mergeCell ref="N119:N123"/>
    <mergeCell ref="O119:O123"/>
    <mergeCell ref="P119:P123"/>
    <mergeCell ref="AB119:AB123"/>
    <mergeCell ref="AC119:AC123"/>
    <mergeCell ref="AD119:AD123"/>
    <mergeCell ref="AF119:AF123"/>
    <mergeCell ref="AG119:AG120"/>
    <mergeCell ref="AG122:AG12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A129:A132"/>
    <mergeCell ref="N129:N133"/>
    <mergeCell ref="O129:O133"/>
    <mergeCell ref="A139:A142"/>
    <mergeCell ref="N139:N143"/>
    <mergeCell ref="O139:O143"/>
    <mergeCell ref="P139:P143"/>
    <mergeCell ref="AB139:AB143"/>
    <mergeCell ref="AC139:AC143"/>
    <mergeCell ref="AD139:AD143"/>
    <mergeCell ref="AF139:AF143"/>
    <mergeCell ref="AG139:AG140"/>
    <mergeCell ref="AG142:AG143"/>
    <mergeCell ref="A144:A147"/>
    <mergeCell ref="N144:N14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54:A157"/>
    <mergeCell ref="N154:N158"/>
    <mergeCell ref="O154:O158"/>
    <mergeCell ref="P154:P158"/>
    <mergeCell ref="AB154:AB158"/>
    <mergeCell ref="AC154:AC158"/>
    <mergeCell ref="A164:A167"/>
    <mergeCell ref="N164:N168"/>
    <mergeCell ref="O164:O168"/>
    <mergeCell ref="P164:P168"/>
    <mergeCell ref="AB164:AB168"/>
    <mergeCell ref="AC164:AC168"/>
    <mergeCell ref="AD164:AD168"/>
    <mergeCell ref="AF164:AF168"/>
    <mergeCell ref="AG164:AG165"/>
    <mergeCell ref="AG167:AG168"/>
    <mergeCell ref="A169:A172"/>
    <mergeCell ref="N169:N173"/>
    <mergeCell ref="O169:O173"/>
    <mergeCell ref="P169:P173"/>
    <mergeCell ref="AB169:AB173"/>
    <mergeCell ref="AC169:AC173"/>
    <mergeCell ref="AD169:AD173"/>
    <mergeCell ref="AF169:AF173"/>
    <mergeCell ref="AG169:AG170"/>
    <mergeCell ref="AG172:AG173"/>
    <mergeCell ref="A174:A177"/>
    <mergeCell ref="N174:N17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199:A202"/>
    <mergeCell ref="N199:N203"/>
    <mergeCell ref="O199:O203"/>
    <mergeCell ref="P199:P203"/>
    <mergeCell ref="AB199:AB203"/>
    <mergeCell ref="AC199:AC203"/>
    <mergeCell ref="AD199:AD203"/>
    <mergeCell ref="AF199:AF203"/>
    <mergeCell ref="AG199:AG200"/>
    <mergeCell ref="AG202:AG203"/>
    <mergeCell ref="A204:A207"/>
    <mergeCell ref="N204:N208"/>
    <mergeCell ref="O204:O208"/>
    <mergeCell ref="P204:P208"/>
    <mergeCell ref="AB204:AB208"/>
    <mergeCell ref="AC204:AC208"/>
    <mergeCell ref="AD204:AD20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14:A217"/>
    <mergeCell ref="N214:N218"/>
    <mergeCell ref="O214:O218"/>
    <mergeCell ref="P214:P218"/>
    <mergeCell ref="AB214:AB218"/>
    <mergeCell ref="AC214:AC218"/>
    <mergeCell ref="AD214:AD21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239:A242"/>
    <mergeCell ref="N239:N243"/>
    <mergeCell ref="O239:O243"/>
    <mergeCell ref="P239:P243"/>
    <mergeCell ref="AB239:AB243"/>
    <mergeCell ref="AC239:AC243"/>
    <mergeCell ref="AD239:AD243"/>
    <mergeCell ref="AF239:AF243"/>
    <mergeCell ref="AG239:AG240"/>
    <mergeCell ref="AG242:AG243"/>
    <mergeCell ref="AF244:AF248"/>
    <mergeCell ref="AG244:AG245"/>
    <mergeCell ref="AG247:AG248"/>
    <mergeCell ref="A249:A252"/>
    <mergeCell ref="N249:N253"/>
    <mergeCell ref="O249:O253"/>
    <mergeCell ref="P249:P253"/>
    <mergeCell ref="AB249:AB253"/>
    <mergeCell ref="AC249:AC253"/>
    <mergeCell ref="AD249:AD253"/>
    <mergeCell ref="AF249:AF253"/>
    <mergeCell ref="AG249:AG250"/>
    <mergeCell ref="AG252:AG253"/>
    <mergeCell ref="A244:A247"/>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54:A257"/>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77" priority="5" operator="containsText" text="Cycle Incomplete">
      <formula>NOT(ISERROR(SEARCH("Cycle Incomplete",AE214)))</formula>
    </cfRule>
    <cfRule type="containsText" dxfId="376" priority="6" operator="containsText" text="No">
      <formula>NOT(ISERROR(SEARCH("No",AE214)))</formula>
    </cfRule>
  </conditionalFormatting>
  <conditionalFormatting sqref="AE214:AE268">
    <cfRule type="containsText" dxfId="375" priority="4" operator="containsText" text="Cycle Complete">
      <formula>NOT(ISERROR(SEARCH("Cycle Complete",AE214)))</formula>
    </cfRule>
  </conditionalFormatting>
  <conditionalFormatting sqref="AE4:AE213">
    <cfRule type="containsText" dxfId="374" priority="2" operator="containsText" text="Cycle Incomplete">
      <formula>NOT(ISERROR(SEARCH("Cycle Incomplete",AE4)))</formula>
    </cfRule>
    <cfRule type="containsText" dxfId="373" priority="3" operator="containsText" text="No">
      <formula>NOT(ISERROR(SEARCH("No",AE4)))</formula>
    </cfRule>
  </conditionalFormatting>
  <conditionalFormatting sqref="AE4:AE213">
    <cfRule type="containsText" dxfId="372" priority="1" operator="containsText" text="Cycle Complete">
      <formula>NOT(ISERROR(SEARCH("Cycle Complete",AE4)))</formula>
    </cfRule>
  </conditionalFormatting>
  <dataValidations count="3">
    <dataValidation type="whole" allowBlank="1" showInputMessage="1" showErrorMessage="1" sqref="C269:M1048576 Q269:AA1048576" xr:uid="{00000000-0002-0000-04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4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400-000002000000}">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400-000004000000}">
          <x14:formula1>
            <xm:f>Lists!$A$2:$A$51</xm:f>
          </x14:formula1>
          <xm:sqref>A269:A1048576</xm:sqref>
        </x14:dataValidation>
        <x14:dataValidation type="list" allowBlank="1" showInputMessage="1" showErrorMessage="1" xr:uid="{00000000-0002-0000-0400-000005000000}">
          <x14:formula1>
            <xm:f>Lists!$C$2:$C$12</xm:f>
          </x14:formula1>
          <xm:sqref>AF4:AF1048576</xm:sqref>
        </x14:dataValidation>
        <x14:dataValidation type="list" allowBlank="1" showInputMessage="1" showErrorMessage="1" xr:uid="{00000000-0002-0000-0400-000006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400-000007000000}">
          <x14:formula1>
            <xm:f>Lists!$E$2:$E$3</xm:f>
          </x14:formula1>
          <xm:sqref>C4:M268 Q4:AA268</xm:sqref>
        </x14:dataValidation>
        <x14:dataValidation type="list" allowBlank="1" showInputMessage="1" showErrorMessage="1" xr:uid="{00000000-0002-0000-04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AG268"/>
  <sheetViews>
    <sheetView workbookViewId="0">
      <selection activeCell="B1" sqref="B1"/>
    </sheetView>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C1:P2"/>
    <mergeCell ref="Q1:AD2"/>
    <mergeCell ref="AE1:AE3"/>
    <mergeCell ref="AF1:AG2"/>
    <mergeCell ref="N254:N258"/>
    <mergeCell ref="O254:O258"/>
    <mergeCell ref="P254:P258"/>
    <mergeCell ref="AB254:AB258"/>
    <mergeCell ref="AC254:AC258"/>
    <mergeCell ref="AD254:AD258"/>
    <mergeCell ref="N244:N248"/>
    <mergeCell ref="O244:O248"/>
    <mergeCell ref="P244:P248"/>
    <mergeCell ref="AB244:AB248"/>
    <mergeCell ref="AC244:AC248"/>
    <mergeCell ref="AD244:AD248"/>
    <mergeCell ref="P69:P73"/>
    <mergeCell ref="N4:N8"/>
    <mergeCell ref="O4:O8"/>
    <mergeCell ref="P4:P8"/>
    <mergeCell ref="AB4:AB8"/>
    <mergeCell ref="AC4:AC8"/>
    <mergeCell ref="AG64:AG65"/>
    <mergeCell ref="AG67:AG68"/>
    <mergeCell ref="A69:A72"/>
    <mergeCell ref="N69:N73"/>
    <mergeCell ref="O69:O73"/>
    <mergeCell ref="A34:A37"/>
    <mergeCell ref="N34:N38"/>
    <mergeCell ref="O34:O38"/>
    <mergeCell ref="P34:P38"/>
    <mergeCell ref="AB34:AB38"/>
    <mergeCell ref="AC34:AC38"/>
    <mergeCell ref="O39:O43"/>
    <mergeCell ref="P39:P43"/>
    <mergeCell ref="AB39:AB43"/>
    <mergeCell ref="AC39:AC43"/>
    <mergeCell ref="A49:A52"/>
    <mergeCell ref="N49:N53"/>
    <mergeCell ref="O49:O53"/>
    <mergeCell ref="P49:P53"/>
    <mergeCell ref="AB49:AB53"/>
    <mergeCell ref="AC49:AC53"/>
    <mergeCell ref="A59:A62"/>
    <mergeCell ref="N59:N63"/>
    <mergeCell ref="O59:O63"/>
    <mergeCell ref="P59:P63"/>
    <mergeCell ref="AB59:AB63"/>
    <mergeCell ref="AD34:AD38"/>
    <mergeCell ref="AF34:AF38"/>
    <mergeCell ref="AG34:AG35"/>
    <mergeCell ref="AG37:AG38"/>
    <mergeCell ref="A39:A42"/>
    <mergeCell ref="N39:N43"/>
    <mergeCell ref="A99:A102"/>
    <mergeCell ref="A64:A67"/>
    <mergeCell ref="N64:N68"/>
    <mergeCell ref="O64:O68"/>
    <mergeCell ref="P64:P68"/>
    <mergeCell ref="AB64:AB68"/>
    <mergeCell ref="AC64:AC68"/>
    <mergeCell ref="AD64:AD68"/>
    <mergeCell ref="AF64:AF68"/>
    <mergeCell ref="A94:A97"/>
    <mergeCell ref="N94:N98"/>
    <mergeCell ref="O94:O98"/>
    <mergeCell ref="P94:P98"/>
    <mergeCell ref="AB94:AB98"/>
    <mergeCell ref="AC94:AC98"/>
    <mergeCell ref="AD94:AD98"/>
    <mergeCell ref="AF94:AF98"/>
    <mergeCell ref="AG94:AG95"/>
    <mergeCell ref="AG97:AG98"/>
    <mergeCell ref="A124:A127"/>
    <mergeCell ref="N124:N128"/>
    <mergeCell ref="O124:O128"/>
    <mergeCell ref="P124:P128"/>
    <mergeCell ref="AB124:AB128"/>
    <mergeCell ref="AC124:AC128"/>
    <mergeCell ref="AD124:AD128"/>
    <mergeCell ref="AF124:AF128"/>
    <mergeCell ref="AG124:AG125"/>
    <mergeCell ref="AG127:AG128"/>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4:A8"/>
    <mergeCell ref="A14:A17"/>
    <mergeCell ref="N14:N18"/>
    <mergeCell ref="O14:O18"/>
    <mergeCell ref="P14:P18"/>
    <mergeCell ref="AB14:AB18"/>
    <mergeCell ref="AC14:AC18"/>
    <mergeCell ref="AD14:AD18"/>
    <mergeCell ref="AF14:AF18"/>
    <mergeCell ref="AG14:AG15"/>
    <mergeCell ref="AG17:AG18"/>
    <mergeCell ref="A19:A22"/>
    <mergeCell ref="N19:N23"/>
    <mergeCell ref="O19:O23"/>
    <mergeCell ref="P19:P23"/>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29:A32"/>
    <mergeCell ref="N29:N33"/>
    <mergeCell ref="O29:O33"/>
    <mergeCell ref="P29:P33"/>
    <mergeCell ref="AB29:AB33"/>
    <mergeCell ref="AC29:AC33"/>
    <mergeCell ref="AD29:AD33"/>
    <mergeCell ref="AF29:AF33"/>
    <mergeCell ref="AG29:AG30"/>
    <mergeCell ref="AG32:AG3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AD49:AD53"/>
    <mergeCell ref="AF49:AF53"/>
    <mergeCell ref="AG49:AG50"/>
    <mergeCell ref="AG52:AG53"/>
    <mergeCell ref="A54:A57"/>
    <mergeCell ref="N54:N58"/>
    <mergeCell ref="O54:O58"/>
    <mergeCell ref="P54:P58"/>
    <mergeCell ref="AB54:AB58"/>
    <mergeCell ref="AC54:AC58"/>
    <mergeCell ref="AD54:AD58"/>
    <mergeCell ref="AF54:AF58"/>
    <mergeCell ref="AG54:AG55"/>
    <mergeCell ref="AG57:AG58"/>
    <mergeCell ref="AC59:AC63"/>
    <mergeCell ref="AD59:AD63"/>
    <mergeCell ref="AF59:AF63"/>
    <mergeCell ref="AG59:AG60"/>
    <mergeCell ref="AG62:AG6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79:A82"/>
    <mergeCell ref="N79:N83"/>
    <mergeCell ref="O79:O83"/>
    <mergeCell ref="P79:P83"/>
    <mergeCell ref="AB79:AB83"/>
    <mergeCell ref="AC79:AC83"/>
    <mergeCell ref="AD79:AD83"/>
    <mergeCell ref="AF79:AF83"/>
    <mergeCell ref="AG79:AG80"/>
    <mergeCell ref="AG82:AG83"/>
    <mergeCell ref="A84:A87"/>
    <mergeCell ref="N84:N88"/>
    <mergeCell ref="O84:O88"/>
    <mergeCell ref="P84:P88"/>
    <mergeCell ref="AB84:AB88"/>
    <mergeCell ref="AC84:AC88"/>
    <mergeCell ref="AD84:AD88"/>
    <mergeCell ref="AF84:AF88"/>
    <mergeCell ref="AG84:AG85"/>
    <mergeCell ref="AG87:AG88"/>
    <mergeCell ref="A89:A92"/>
    <mergeCell ref="N89:N93"/>
    <mergeCell ref="O89:O93"/>
    <mergeCell ref="P89:P93"/>
    <mergeCell ref="AB89:AB93"/>
    <mergeCell ref="AC89:AC93"/>
    <mergeCell ref="AD89:AD93"/>
    <mergeCell ref="AF89:AF93"/>
    <mergeCell ref="AG89:AG90"/>
    <mergeCell ref="AG92:AG93"/>
    <mergeCell ref="AB104:AB108"/>
    <mergeCell ref="AC104:AC108"/>
    <mergeCell ref="AD104:AD108"/>
    <mergeCell ref="AF104:AF108"/>
    <mergeCell ref="AG104:AG105"/>
    <mergeCell ref="AG107:AG108"/>
    <mergeCell ref="A109:A112"/>
    <mergeCell ref="N109:N113"/>
    <mergeCell ref="O109:O113"/>
    <mergeCell ref="P109:P113"/>
    <mergeCell ref="AB109:AB113"/>
    <mergeCell ref="AC109:AC113"/>
    <mergeCell ref="AD109:AD113"/>
    <mergeCell ref="AF109:AF113"/>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19:A122"/>
    <mergeCell ref="N119:N123"/>
    <mergeCell ref="O119:O123"/>
    <mergeCell ref="P119:P123"/>
    <mergeCell ref="AB119:AB123"/>
    <mergeCell ref="AC119:AC123"/>
    <mergeCell ref="AD119:AD123"/>
    <mergeCell ref="AF119:AF123"/>
    <mergeCell ref="AG119:AG120"/>
    <mergeCell ref="AG122:AG12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A129:A132"/>
    <mergeCell ref="N129:N133"/>
    <mergeCell ref="O129:O133"/>
    <mergeCell ref="A139:A142"/>
    <mergeCell ref="N139:N143"/>
    <mergeCell ref="O139:O143"/>
    <mergeCell ref="P139:P143"/>
    <mergeCell ref="AB139:AB143"/>
    <mergeCell ref="AC139:AC143"/>
    <mergeCell ref="AD139:AD143"/>
    <mergeCell ref="AF139:AF143"/>
    <mergeCell ref="AG139:AG140"/>
    <mergeCell ref="AG142:AG143"/>
    <mergeCell ref="A144:A147"/>
    <mergeCell ref="N144:N14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54:A157"/>
    <mergeCell ref="N154:N158"/>
    <mergeCell ref="O154:O158"/>
    <mergeCell ref="P154:P158"/>
    <mergeCell ref="AB154:AB158"/>
    <mergeCell ref="AC154:AC158"/>
    <mergeCell ref="A164:A167"/>
    <mergeCell ref="N164:N168"/>
    <mergeCell ref="O164:O168"/>
    <mergeCell ref="P164:P168"/>
    <mergeCell ref="AB164:AB168"/>
    <mergeCell ref="AC164:AC168"/>
    <mergeCell ref="AD164:AD168"/>
    <mergeCell ref="AF164:AF168"/>
    <mergeCell ref="AG164:AG165"/>
    <mergeCell ref="AG167:AG168"/>
    <mergeCell ref="A169:A172"/>
    <mergeCell ref="N169:N173"/>
    <mergeCell ref="O169:O173"/>
    <mergeCell ref="P169:P173"/>
    <mergeCell ref="AB169:AB173"/>
    <mergeCell ref="AC169:AC173"/>
    <mergeCell ref="AD169:AD173"/>
    <mergeCell ref="AF169:AF173"/>
    <mergeCell ref="AG169:AG170"/>
    <mergeCell ref="AG172:AG173"/>
    <mergeCell ref="A174:A177"/>
    <mergeCell ref="N174:N17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199:A202"/>
    <mergeCell ref="N199:N203"/>
    <mergeCell ref="O199:O203"/>
    <mergeCell ref="P199:P203"/>
    <mergeCell ref="AB199:AB203"/>
    <mergeCell ref="AC199:AC203"/>
    <mergeCell ref="AD199:AD203"/>
    <mergeCell ref="AF199:AF203"/>
    <mergeCell ref="AG199:AG200"/>
    <mergeCell ref="AG202:AG203"/>
    <mergeCell ref="A204:A207"/>
    <mergeCell ref="N204:N208"/>
    <mergeCell ref="O204:O208"/>
    <mergeCell ref="P204:P208"/>
    <mergeCell ref="AB204:AB208"/>
    <mergeCell ref="AC204:AC208"/>
    <mergeCell ref="AD204:AD20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14:A217"/>
    <mergeCell ref="N214:N218"/>
    <mergeCell ref="O214:O218"/>
    <mergeCell ref="P214:P218"/>
    <mergeCell ref="AB214:AB218"/>
    <mergeCell ref="AC214:AC218"/>
    <mergeCell ref="AD214:AD21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239:A242"/>
    <mergeCell ref="N239:N243"/>
    <mergeCell ref="O239:O243"/>
    <mergeCell ref="P239:P243"/>
    <mergeCell ref="AB239:AB243"/>
    <mergeCell ref="AC239:AC243"/>
    <mergeCell ref="AD239:AD243"/>
    <mergeCell ref="AF239:AF243"/>
    <mergeCell ref="AG239:AG240"/>
    <mergeCell ref="AG242:AG243"/>
    <mergeCell ref="AF244:AF248"/>
    <mergeCell ref="AG244:AG245"/>
    <mergeCell ref="AG247:AG248"/>
    <mergeCell ref="A249:A252"/>
    <mergeCell ref="N249:N253"/>
    <mergeCell ref="O249:O253"/>
    <mergeCell ref="P249:P253"/>
    <mergeCell ref="AB249:AB253"/>
    <mergeCell ref="AC249:AC253"/>
    <mergeCell ref="AD249:AD253"/>
    <mergeCell ref="AF249:AF253"/>
    <mergeCell ref="AG249:AG250"/>
    <mergeCell ref="AG252:AG253"/>
    <mergeCell ref="A244:A247"/>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54:A257"/>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71" priority="5" operator="containsText" text="Cycle Incomplete">
      <formula>NOT(ISERROR(SEARCH("Cycle Incomplete",AE214)))</formula>
    </cfRule>
    <cfRule type="containsText" dxfId="370" priority="6" operator="containsText" text="No">
      <formula>NOT(ISERROR(SEARCH("No",AE214)))</formula>
    </cfRule>
  </conditionalFormatting>
  <conditionalFormatting sqref="AE214:AE268">
    <cfRule type="containsText" dxfId="369" priority="4" operator="containsText" text="Cycle Complete">
      <formula>NOT(ISERROR(SEARCH("Cycle Complete",AE214)))</formula>
    </cfRule>
  </conditionalFormatting>
  <conditionalFormatting sqref="AE4:AE213">
    <cfRule type="containsText" dxfId="368" priority="2" operator="containsText" text="Cycle Incomplete">
      <formula>NOT(ISERROR(SEARCH("Cycle Incomplete",AE4)))</formula>
    </cfRule>
    <cfRule type="containsText" dxfId="367" priority="3" operator="containsText" text="No">
      <formula>NOT(ISERROR(SEARCH("No",AE4)))</formula>
    </cfRule>
  </conditionalFormatting>
  <conditionalFormatting sqref="AE4:AE213">
    <cfRule type="containsText" dxfId="366" priority="1" operator="containsText" text="Cycle Complete">
      <formula>NOT(ISERROR(SEARCH("Cycle Complete",AE4)))</formula>
    </cfRule>
  </conditionalFormatting>
  <dataValidations count="3">
    <dataValidation type="whole" allowBlank="1" showInputMessage="1" showErrorMessage="1" sqref="C269:M1048576 Q269:AA1048576" xr:uid="{00000000-0002-0000-05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5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500-000002000000}">
      <formula1>0</formula1>
    </dataValidation>
  </dataValidations>
  <pageMargins left="0.7" right="0.7" top="0.75" bottom="0.75" header="0.3" footer="0.3"/>
  <pageSetup scale="10"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500-000004000000}">
          <x14:formula1>
            <xm:f>Lists!$A$2:$A$51</xm:f>
          </x14:formula1>
          <xm:sqref>A269:A1048576</xm:sqref>
        </x14:dataValidation>
        <x14:dataValidation type="list" allowBlank="1" showInputMessage="1" showErrorMessage="1" xr:uid="{00000000-0002-0000-0500-000005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500-000006000000}">
          <x14:formula1>
            <xm:f>Lists!$C$2:$C$12</xm:f>
          </x14:formula1>
          <xm:sqref>AF4:AF1048576</xm:sqref>
        </x14:dataValidation>
        <x14:dataValidation type="list" allowBlank="1" showInputMessage="1" showErrorMessage="1" xr:uid="{00000000-0002-0000-0500-000007000000}">
          <x14:formula1>
            <xm:f>Lists!$E$2:$E$3</xm:f>
          </x14:formula1>
          <xm:sqref>C4:M268 Q4:AA268</xm:sqref>
        </x14:dataValidation>
        <x14:dataValidation type="list" allowBlank="1" showInputMessage="1" showErrorMessage="1" xr:uid="{00000000-0002-0000-05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C1:P2"/>
    <mergeCell ref="Q1:AD2"/>
    <mergeCell ref="AE1:AE3"/>
    <mergeCell ref="AF1:AG2"/>
    <mergeCell ref="N4:N8"/>
    <mergeCell ref="O4:O8"/>
    <mergeCell ref="P4:P8"/>
    <mergeCell ref="AB4:AB8"/>
    <mergeCell ref="AC4:AC8"/>
    <mergeCell ref="AD4:AD8"/>
    <mergeCell ref="AF4:AF8"/>
    <mergeCell ref="AG4:AG5"/>
    <mergeCell ref="AG7:AG8"/>
    <mergeCell ref="A29:A32"/>
    <mergeCell ref="N29:N33"/>
    <mergeCell ref="O29:O33"/>
    <mergeCell ref="P29:P33"/>
    <mergeCell ref="N14:N18"/>
    <mergeCell ref="O14:O18"/>
    <mergeCell ref="P14:P18"/>
    <mergeCell ref="AB14:AB18"/>
    <mergeCell ref="A14:A17"/>
    <mergeCell ref="A24:A27"/>
    <mergeCell ref="N24:N28"/>
    <mergeCell ref="O24:O28"/>
    <mergeCell ref="P24:P28"/>
    <mergeCell ref="AB24:AB28"/>
    <mergeCell ref="A59:A62"/>
    <mergeCell ref="N59:N63"/>
    <mergeCell ref="O59:O63"/>
    <mergeCell ref="P59:P63"/>
    <mergeCell ref="AB59:AB63"/>
    <mergeCell ref="AC59:AC63"/>
    <mergeCell ref="AD59:AD63"/>
    <mergeCell ref="AF59:AF63"/>
    <mergeCell ref="AG59:AG60"/>
    <mergeCell ref="AG62:AG63"/>
    <mergeCell ref="O119:O123"/>
    <mergeCell ref="P119:P123"/>
    <mergeCell ref="AB119:AB123"/>
    <mergeCell ref="AC119:AC123"/>
    <mergeCell ref="AD119:AD123"/>
    <mergeCell ref="AF119:AF123"/>
    <mergeCell ref="AG119:AG120"/>
    <mergeCell ref="AG122:AG123"/>
    <mergeCell ref="A89:A92"/>
    <mergeCell ref="N89:N93"/>
    <mergeCell ref="O89:O93"/>
    <mergeCell ref="P89:P93"/>
    <mergeCell ref="AB89:AB93"/>
    <mergeCell ref="AC89:AC93"/>
    <mergeCell ref="AD89:AD93"/>
    <mergeCell ref="AF89:AF93"/>
    <mergeCell ref="AG89:AG90"/>
    <mergeCell ref="AG92:AG93"/>
    <mergeCell ref="O94:O98"/>
    <mergeCell ref="P94:P98"/>
    <mergeCell ref="AB94:AB98"/>
    <mergeCell ref="AC94:AC98"/>
    <mergeCell ref="AD94:AD98"/>
    <mergeCell ref="AF94:AF98"/>
    <mergeCell ref="AG9:AG10"/>
    <mergeCell ref="AG12:AG13"/>
    <mergeCell ref="A239:A242"/>
    <mergeCell ref="N239:N243"/>
    <mergeCell ref="O239:O243"/>
    <mergeCell ref="P239:P243"/>
    <mergeCell ref="AB239:AB243"/>
    <mergeCell ref="AC239:AC243"/>
    <mergeCell ref="AD239:AD243"/>
    <mergeCell ref="AF239:AF243"/>
    <mergeCell ref="AG239:AG240"/>
    <mergeCell ref="AG242:AG243"/>
    <mergeCell ref="A209:A212"/>
    <mergeCell ref="N209:N213"/>
    <mergeCell ref="O209:O213"/>
    <mergeCell ref="P209:P213"/>
    <mergeCell ref="AB209:AB213"/>
    <mergeCell ref="AC209:AC213"/>
    <mergeCell ref="AD209:AD213"/>
    <mergeCell ref="AF209:AF213"/>
    <mergeCell ref="AG209:AG210"/>
    <mergeCell ref="AG212:AG213"/>
    <mergeCell ref="A119:A122"/>
    <mergeCell ref="N119:N123"/>
    <mergeCell ref="A4:A8"/>
    <mergeCell ref="AF14:AF18"/>
    <mergeCell ref="AG14:AG15"/>
    <mergeCell ref="AG17:AG18"/>
    <mergeCell ref="A19:A22"/>
    <mergeCell ref="N19:N23"/>
    <mergeCell ref="O19:O23"/>
    <mergeCell ref="P19:P23"/>
    <mergeCell ref="AB19:AB23"/>
    <mergeCell ref="AC19:AC23"/>
    <mergeCell ref="AD19:AD23"/>
    <mergeCell ref="AF19:AF23"/>
    <mergeCell ref="AG19:AG20"/>
    <mergeCell ref="AG22:AG23"/>
    <mergeCell ref="AC14:AC18"/>
    <mergeCell ref="AD14:AD18"/>
    <mergeCell ref="A9:A12"/>
    <mergeCell ref="N9:N13"/>
    <mergeCell ref="O9:O13"/>
    <mergeCell ref="P9:P13"/>
    <mergeCell ref="AB9:AB13"/>
    <mergeCell ref="AC9:AC13"/>
    <mergeCell ref="AD9:AD13"/>
    <mergeCell ref="AF9:AF13"/>
    <mergeCell ref="AC24:AC28"/>
    <mergeCell ref="AD24:AD28"/>
    <mergeCell ref="AF24:AF28"/>
    <mergeCell ref="AG24:AG25"/>
    <mergeCell ref="AG27:AG28"/>
    <mergeCell ref="AB29:AB33"/>
    <mergeCell ref="AC29:AC33"/>
    <mergeCell ref="AD29:AD33"/>
    <mergeCell ref="AF29:AF33"/>
    <mergeCell ref="AG29:AG30"/>
    <mergeCell ref="AG32:AG33"/>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34:A37"/>
    <mergeCell ref="N34:N38"/>
    <mergeCell ref="O34:O38"/>
    <mergeCell ref="P34:P38"/>
    <mergeCell ref="AB34:AB38"/>
    <mergeCell ref="AC44:AC48"/>
    <mergeCell ref="AD44:AD48"/>
    <mergeCell ref="AF44:AF48"/>
    <mergeCell ref="AG44:AG45"/>
    <mergeCell ref="AG47:AG48"/>
    <mergeCell ref="A49:A52"/>
    <mergeCell ref="N49:N53"/>
    <mergeCell ref="O49:O53"/>
    <mergeCell ref="P49:P53"/>
    <mergeCell ref="AB49:AB53"/>
    <mergeCell ref="AC49:AC53"/>
    <mergeCell ref="AD49:AD53"/>
    <mergeCell ref="AF49:AF53"/>
    <mergeCell ref="AG49:AG50"/>
    <mergeCell ref="AG52:AG53"/>
    <mergeCell ref="A44:A47"/>
    <mergeCell ref="N44:N48"/>
    <mergeCell ref="O44:O48"/>
    <mergeCell ref="P44:P48"/>
    <mergeCell ref="AB44:AB48"/>
    <mergeCell ref="A54:A57"/>
    <mergeCell ref="N54:N58"/>
    <mergeCell ref="O54:O58"/>
    <mergeCell ref="P54:P58"/>
    <mergeCell ref="AB54:AB58"/>
    <mergeCell ref="AC54:AC58"/>
    <mergeCell ref="AD54:AD58"/>
    <mergeCell ref="AF54:AF58"/>
    <mergeCell ref="AG54:AG55"/>
    <mergeCell ref="AG57:AG5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64:A67"/>
    <mergeCell ref="N64:N68"/>
    <mergeCell ref="A74:A77"/>
    <mergeCell ref="N74:N78"/>
    <mergeCell ref="O74:O78"/>
    <mergeCell ref="P74:P78"/>
    <mergeCell ref="AB74:AB78"/>
    <mergeCell ref="AC74:AC78"/>
    <mergeCell ref="AD74:AD78"/>
    <mergeCell ref="AF74:AF78"/>
    <mergeCell ref="AG74:AG75"/>
    <mergeCell ref="AG77:AG78"/>
    <mergeCell ref="A79:A82"/>
    <mergeCell ref="N79:N83"/>
    <mergeCell ref="O79:O83"/>
    <mergeCell ref="P79:P83"/>
    <mergeCell ref="AB79:AB83"/>
    <mergeCell ref="AC79:AC83"/>
    <mergeCell ref="AD79:AD83"/>
    <mergeCell ref="AF79:AF83"/>
    <mergeCell ref="AG79:AG80"/>
    <mergeCell ref="AG82:AG83"/>
    <mergeCell ref="A84:A87"/>
    <mergeCell ref="N84:N88"/>
    <mergeCell ref="O84:O88"/>
    <mergeCell ref="P84:P88"/>
    <mergeCell ref="AB84:AB88"/>
    <mergeCell ref="AC84:AC88"/>
    <mergeCell ref="AD84:AD88"/>
    <mergeCell ref="AF84:AF88"/>
    <mergeCell ref="AG84:AG85"/>
    <mergeCell ref="AG87:AG88"/>
    <mergeCell ref="AG94:AG95"/>
    <mergeCell ref="AG97:AG98"/>
    <mergeCell ref="A99:A102"/>
    <mergeCell ref="N99:N103"/>
    <mergeCell ref="O99:O103"/>
    <mergeCell ref="P99:P103"/>
    <mergeCell ref="AB99:AB103"/>
    <mergeCell ref="AC99:AC103"/>
    <mergeCell ref="AD99:AD103"/>
    <mergeCell ref="AF99:AF103"/>
    <mergeCell ref="AG99:AG100"/>
    <mergeCell ref="AG102:AG103"/>
    <mergeCell ref="A94:A97"/>
    <mergeCell ref="N94:N98"/>
    <mergeCell ref="A104:A107"/>
    <mergeCell ref="N104:N108"/>
    <mergeCell ref="O104:O108"/>
    <mergeCell ref="P104:P108"/>
    <mergeCell ref="AB104:AB108"/>
    <mergeCell ref="AC104:AC108"/>
    <mergeCell ref="AD104:AD108"/>
    <mergeCell ref="AF104:AF108"/>
    <mergeCell ref="AG104:AG105"/>
    <mergeCell ref="AG107:AG108"/>
    <mergeCell ref="A109:A112"/>
    <mergeCell ref="N109:N113"/>
    <mergeCell ref="O109:O113"/>
    <mergeCell ref="P109:P113"/>
    <mergeCell ref="AB109:AB113"/>
    <mergeCell ref="AC109:AC113"/>
    <mergeCell ref="AD109:AD113"/>
    <mergeCell ref="AF109:AF113"/>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O124:O128"/>
    <mergeCell ref="P124:P128"/>
    <mergeCell ref="AB124:AB128"/>
    <mergeCell ref="AC124:AC128"/>
    <mergeCell ref="AD124:AD128"/>
    <mergeCell ref="AF124:AF128"/>
    <mergeCell ref="AG124:AG125"/>
    <mergeCell ref="AG127:AG128"/>
    <mergeCell ref="A129:A132"/>
    <mergeCell ref="N129:N133"/>
    <mergeCell ref="O129:O133"/>
    <mergeCell ref="P129:P133"/>
    <mergeCell ref="AB129:AB133"/>
    <mergeCell ref="AC129:AC133"/>
    <mergeCell ref="AD129:AD133"/>
    <mergeCell ref="AF129:AF133"/>
    <mergeCell ref="AG129:AG130"/>
    <mergeCell ref="AG132:AG133"/>
    <mergeCell ref="A124:A127"/>
    <mergeCell ref="N124:N128"/>
    <mergeCell ref="A134:A137"/>
    <mergeCell ref="N134:N138"/>
    <mergeCell ref="O134:O138"/>
    <mergeCell ref="P134:P138"/>
    <mergeCell ref="AB134:AB138"/>
    <mergeCell ref="AC134:AC138"/>
    <mergeCell ref="AD134:AD138"/>
    <mergeCell ref="AF134:AF138"/>
    <mergeCell ref="AG134:AG135"/>
    <mergeCell ref="AG137:AG138"/>
    <mergeCell ref="A139:A142"/>
    <mergeCell ref="N139:N143"/>
    <mergeCell ref="O139:O143"/>
    <mergeCell ref="P139:P143"/>
    <mergeCell ref="AB139:AB143"/>
    <mergeCell ref="AC139:AC143"/>
    <mergeCell ref="AD139:AD143"/>
    <mergeCell ref="AF139:AF143"/>
    <mergeCell ref="AG139:AG140"/>
    <mergeCell ref="AG142:AG143"/>
    <mergeCell ref="A144:A147"/>
    <mergeCell ref="N144:N148"/>
    <mergeCell ref="O144:O148"/>
    <mergeCell ref="P144:P148"/>
    <mergeCell ref="AB144:AB148"/>
    <mergeCell ref="AC144:AC148"/>
    <mergeCell ref="AD144:AD148"/>
    <mergeCell ref="AF144:AF148"/>
    <mergeCell ref="AG144:AG145"/>
    <mergeCell ref="AG147:AG148"/>
    <mergeCell ref="AG152:AG153"/>
    <mergeCell ref="A154:A157"/>
    <mergeCell ref="N154:N158"/>
    <mergeCell ref="O154:O158"/>
    <mergeCell ref="P154:P158"/>
    <mergeCell ref="AB154:AB158"/>
    <mergeCell ref="AC154:AC158"/>
    <mergeCell ref="AD154:AD158"/>
    <mergeCell ref="AF154:AF158"/>
    <mergeCell ref="AG154:AG155"/>
    <mergeCell ref="AG157:AG158"/>
    <mergeCell ref="A149:A152"/>
    <mergeCell ref="N149:N153"/>
    <mergeCell ref="O149:O153"/>
    <mergeCell ref="P149:P153"/>
    <mergeCell ref="AB149:AB153"/>
    <mergeCell ref="AC149:AC153"/>
    <mergeCell ref="AD149:AD153"/>
    <mergeCell ref="AF149:AF153"/>
    <mergeCell ref="AG149:AG150"/>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A159:A162"/>
    <mergeCell ref="N159:N163"/>
    <mergeCell ref="O159:O163"/>
    <mergeCell ref="A169:A172"/>
    <mergeCell ref="N169:N173"/>
    <mergeCell ref="O169:O173"/>
    <mergeCell ref="P169:P173"/>
    <mergeCell ref="AB169:AB173"/>
    <mergeCell ref="AC169:AC173"/>
    <mergeCell ref="AD169:AD173"/>
    <mergeCell ref="AF169:AF173"/>
    <mergeCell ref="AG169:AG170"/>
    <mergeCell ref="AG172:AG173"/>
    <mergeCell ref="A174:A177"/>
    <mergeCell ref="N174:N178"/>
    <mergeCell ref="O174:O178"/>
    <mergeCell ref="P174:P178"/>
    <mergeCell ref="AB174:AB178"/>
    <mergeCell ref="AC174:AC178"/>
    <mergeCell ref="AD174:AD178"/>
    <mergeCell ref="AF174:AF178"/>
    <mergeCell ref="AG174:AG175"/>
    <mergeCell ref="AG177:AG178"/>
    <mergeCell ref="AG179:AG180"/>
    <mergeCell ref="AG182:AG183"/>
    <mergeCell ref="A184:A187"/>
    <mergeCell ref="N184:N188"/>
    <mergeCell ref="O184:O188"/>
    <mergeCell ref="P184:P188"/>
    <mergeCell ref="AB184:AB188"/>
    <mergeCell ref="AC184:AC188"/>
    <mergeCell ref="AD184:AD188"/>
    <mergeCell ref="AF184:AF188"/>
    <mergeCell ref="AG184:AG185"/>
    <mergeCell ref="AG187:AG188"/>
    <mergeCell ref="A179:A182"/>
    <mergeCell ref="N179:N183"/>
    <mergeCell ref="O179:O183"/>
    <mergeCell ref="P179:P183"/>
    <mergeCell ref="AB179:AB183"/>
    <mergeCell ref="AC179:AC183"/>
    <mergeCell ref="AD179:AD183"/>
    <mergeCell ref="AF179:AF18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189:A192"/>
    <mergeCell ref="N189:N193"/>
    <mergeCell ref="O189:O193"/>
    <mergeCell ref="P189:P193"/>
    <mergeCell ref="A199:A202"/>
    <mergeCell ref="N199:N203"/>
    <mergeCell ref="O199:O203"/>
    <mergeCell ref="P199:P203"/>
    <mergeCell ref="AB199:AB203"/>
    <mergeCell ref="AC199:AC203"/>
    <mergeCell ref="AD199:AD203"/>
    <mergeCell ref="AF199:AF203"/>
    <mergeCell ref="AG199:AG200"/>
    <mergeCell ref="AG202:AG203"/>
    <mergeCell ref="A204:A207"/>
    <mergeCell ref="N204:N208"/>
    <mergeCell ref="O204:O208"/>
    <mergeCell ref="P204:P208"/>
    <mergeCell ref="AB204:AB208"/>
    <mergeCell ref="AC204:AC208"/>
    <mergeCell ref="AD204:AD208"/>
    <mergeCell ref="AF204:AF208"/>
    <mergeCell ref="AG204:AG205"/>
    <mergeCell ref="AG207:AG208"/>
    <mergeCell ref="O214:O218"/>
    <mergeCell ref="P214:P218"/>
    <mergeCell ref="AB214:AB218"/>
    <mergeCell ref="AC214:AC218"/>
    <mergeCell ref="AD214:AD21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A214:A217"/>
    <mergeCell ref="N214:N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O244:O248"/>
    <mergeCell ref="P244:P248"/>
    <mergeCell ref="AB244:AB248"/>
    <mergeCell ref="AC244:AC248"/>
    <mergeCell ref="AD244:AD248"/>
    <mergeCell ref="AF244:AF248"/>
    <mergeCell ref="AG244:AG245"/>
    <mergeCell ref="AG247:AG248"/>
    <mergeCell ref="A249:A252"/>
    <mergeCell ref="N249:N253"/>
    <mergeCell ref="O249:O253"/>
    <mergeCell ref="P249:P253"/>
    <mergeCell ref="AB249:AB253"/>
    <mergeCell ref="AC249:AC253"/>
    <mergeCell ref="AD249:AD253"/>
    <mergeCell ref="AF249:AF253"/>
    <mergeCell ref="AG249:AG250"/>
    <mergeCell ref="AG252:AG253"/>
    <mergeCell ref="A244:A247"/>
    <mergeCell ref="N244:N248"/>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65" priority="5" operator="containsText" text="Cycle Incomplete">
      <formula>NOT(ISERROR(SEARCH("Cycle Incomplete",AE214)))</formula>
    </cfRule>
    <cfRule type="containsText" dxfId="364" priority="6" operator="containsText" text="No">
      <formula>NOT(ISERROR(SEARCH("No",AE214)))</formula>
    </cfRule>
  </conditionalFormatting>
  <conditionalFormatting sqref="AE214:AE268">
    <cfRule type="containsText" dxfId="363" priority="4" operator="containsText" text="Cycle Complete">
      <formula>NOT(ISERROR(SEARCH("Cycle Complete",AE214)))</formula>
    </cfRule>
  </conditionalFormatting>
  <conditionalFormatting sqref="AE4:AE213">
    <cfRule type="containsText" dxfId="362" priority="2" operator="containsText" text="Cycle Incomplete">
      <formula>NOT(ISERROR(SEARCH("Cycle Incomplete",AE4)))</formula>
    </cfRule>
    <cfRule type="containsText" dxfId="361" priority="3" operator="containsText" text="No">
      <formula>NOT(ISERROR(SEARCH("No",AE4)))</formula>
    </cfRule>
  </conditionalFormatting>
  <conditionalFormatting sqref="AE4:AE213">
    <cfRule type="containsText" dxfId="360" priority="1" operator="containsText" text="Cycle Complete">
      <formula>NOT(ISERROR(SEARCH("Cycle Complete",AE4)))</formula>
    </cfRule>
  </conditionalFormatting>
  <dataValidations count="3">
    <dataValidation type="whole" allowBlank="1" showInputMessage="1" showErrorMessage="1" sqref="C269:M1048576 Q269:AA1048576" xr:uid="{00000000-0002-0000-06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6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600-000002000000}">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600-000004000000}">
          <x14:formula1>
            <xm:f>Lists!$A$2:$A$51</xm:f>
          </x14:formula1>
          <xm:sqref>A269:A1048576</xm:sqref>
        </x14:dataValidation>
        <x14:dataValidation type="list" allowBlank="1" showInputMessage="1" showErrorMessage="1" xr:uid="{00000000-0002-0000-0600-000005000000}">
          <x14:formula1>
            <xm:f>Lists!$C$2:$C$12</xm:f>
          </x14:formula1>
          <xm:sqref>AF4:AF1048576</xm:sqref>
        </x14:dataValidation>
        <x14:dataValidation type="list" allowBlank="1" showInputMessage="1" showErrorMessage="1" xr:uid="{00000000-0002-0000-0600-000006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600-000007000000}">
          <x14:formula1>
            <xm:f>Lists!$E$2:$E$3</xm:f>
          </x14:formula1>
          <xm:sqref>C4:M268 Q4:AA268</xm:sqref>
        </x14:dataValidation>
        <x14:dataValidation type="list" allowBlank="1" showInputMessage="1" showErrorMessage="1" xr:uid="{00000000-0002-0000-06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59" priority="5" operator="containsText" text="Cycle Incomplete">
      <formula>NOT(ISERROR(SEARCH("Cycle Incomplete",AE214)))</formula>
    </cfRule>
    <cfRule type="containsText" dxfId="358" priority="6" operator="containsText" text="No">
      <formula>NOT(ISERROR(SEARCH("No",AE214)))</formula>
    </cfRule>
  </conditionalFormatting>
  <conditionalFormatting sqref="AE214:AE268">
    <cfRule type="containsText" dxfId="357" priority="4" operator="containsText" text="Cycle Complete">
      <formula>NOT(ISERROR(SEARCH("Cycle Complete",AE214)))</formula>
    </cfRule>
  </conditionalFormatting>
  <conditionalFormatting sqref="AE4:AE213">
    <cfRule type="containsText" dxfId="356" priority="2" operator="containsText" text="Cycle Incomplete">
      <formula>NOT(ISERROR(SEARCH("Cycle Incomplete",AE4)))</formula>
    </cfRule>
    <cfRule type="containsText" dxfId="355" priority="3" operator="containsText" text="No">
      <formula>NOT(ISERROR(SEARCH("No",AE4)))</formula>
    </cfRule>
  </conditionalFormatting>
  <conditionalFormatting sqref="AE4:AE213">
    <cfRule type="containsText" dxfId="354" priority="1" operator="containsText" text="Cycle Complete">
      <formula>NOT(ISERROR(SEARCH("Cycle Complete",AE4)))</formula>
    </cfRule>
  </conditionalFormatting>
  <dataValidations count="3">
    <dataValidation type="whole" allowBlank="1" showInputMessage="1" showErrorMessage="1" sqref="C269:M1048576 Q269:AA1048576" xr:uid="{00000000-0002-0000-07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7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700-000002000000}">
      <formula1>0</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3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700-000004000000}">
          <x14:formula1>
            <xm:f>Lists!$C$2:$C$12</xm:f>
          </x14:formula1>
          <xm:sqref>AF4:AF1048576</xm:sqref>
        </x14:dataValidation>
        <x14:dataValidation type="list" allowBlank="1" showInputMessage="1" showErrorMessage="1" xr:uid="{00000000-0002-0000-0700-000005000000}">
          <x14:formula1>
            <xm:f>Lists!$A$2:$A$51</xm:f>
          </x14:formula1>
          <xm:sqref>A269:A1048576</xm:sqref>
        </x14:dataValidation>
        <x14:dataValidation type="list" allowBlank="1" showInputMessage="1" showErrorMessage="1" xr:uid="{00000000-0002-0000-0700-000006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700-000007000000}">
          <x14:formula1>
            <xm:f>Lists!$E$2:$E$3</xm:f>
          </x14:formula1>
          <xm:sqref>C4:M268 Q4:AA268</xm:sqref>
        </x14:dataValidation>
        <x14:dataValidation type="list" allowBlank="1" showInputMessage="1" showErrorMessage="1" xr:uid="{00000000-0002-0000-07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G268"/>
  <sheetViews>
    <sheetView workbookViewId="0"/>
  </sheetViews>
  <sheetFormatPr defaultRowHeight="15"/>
  <cols>
    <col min="1" max="1" width="32.7109375" style="2" bestFit="1" customWidth="1"/>
    <col min="2" max="2" width="10.7109375" style="3" customWidth="1"/>
    <col min="3" max="3" width="11.28515625" style="2" customWidth="1"/>
    <col min="4" max="4" width="12.7109375" style="2" customWidth="1"/>
    <col min="5" max="7" width="9.140625" style="2"/>
    <col min="8" max="8" width="12.85546875" style="2" customWidth="1"/>
    <col min="9" max="9" width="11" style="2" customWidth="1"/>
    <col min="10" max="10" width="12.5703125" style="2" customWidth="1"/>
    <col min="11" max="11" width="14.28515625" style="2" customWidth="1"/>
    <col min="12" max="12" width="14" style="2" customWidth="1"/>
    <col min="13" max="13" width="9.140625" style="2"/>
    <col min="14" max="14" width="17.42578125" style="2" customWidth="1"/>
    <col min="15" max="15" width="9.140625" style="2" hidden="1" customWidth="1"/>
    <col min="16" max="16" width="13.42578125" style="7" hidden="1" customWidth="1"/>
    <col min="17" max="17" width="11.5703125" style="2" customWidth="1"/>
    <col min="18" max="18" width="13.140625" style="2" customWidth="1"/>
    <col min="19" max="19" width="15.28515625" style="2" customWidth="1"/>
    <col min="20" max="20" width="9.140625" style="2"/>
    <col min="21" max="21" width="13.140625" style="2" customWidth="1"/>
    <col min="22" max="22" width="13.5703125" style="2" customWidth="1"/>
    <col min="23" max="23" width="12.7109375" style="2" customWidth="1"/>
    <col min="24" max="24" width="9.140625" style="2"/>
    <col min="25" max="26" width="14.28515625" style="2" customWidth="1"/>
    <col min="27" max="27" width="9.140625" style="2"/>
    <col min="28" max="28" width="15.7109375" style="2" customWidth="1"/>
    <col min="29" max="29" width="9.140625" style="7" hidden="1" customWidth="1"/>
    <col min="30" max="30" width="12.140625" style="7" hidden="1" customWidth="1"/>
    <col min="31" max="31" width="23.28515625" style="7" bestFit="1" customWidth="1"/>
    <col min="32" max="33" width="19.28515625" customWidth="1"/>
  </cols>
  <sheetData>
    <row r="1" spans="1:33" ht="19.5" thickBot="1">
      <c r="A1" s="93" t="s">
        <v>40</v>
      </c>
      <c r="B1" s="97"/>
      <c r="C1" s="125" t="s">
        <v>63</v>
      </c>
      <c r="D1" s="125"/>
      <c r="E1" s="125"/>
      <c r="F1" s="125"/>
      <c r="G1" s="125"/>
      <c r="H1" s="125"/>
      <c r="I1" s="125"/>
      <c r="J1" s="125"/>
      <c r="K1" s="125"/>
      <c r="L1" s="125"/>
      <c r="M1" s="125"/>
      <c r="N1" s="125"/>
      <c r="O1" s="125"/>
      <c r="P1" s="125"/>
      <c r="Q1" s="123" t="s">
        <v>64</v>
      </c>
      <c r="R1" s="123"/>
      <c r="S1" s="123"/>
      <c r="T1" s="123"/>
      <c r="U1" s="123"/>
      <c r="V1" s="123"/>
      <c r="W1" s="123"/>
      <c r="X1" s="123"/>
      <c r="Y1" s="123"/>
      <c r="Z1" s="123"/>
      <c r="AA1" s="123"/>
      <c r="AB1" s="123"/>
      <c r="AC1" s="123"/>
      <c r="AD1" s="123"/>
      <c r="AE1" s="126"/>
      <c r="AF1" s="124" t="s">
        <v>25</v>
      </c>
      <c r="AG1" s="124"/>
    </row>
    <row r="2" spans="1:33" ht="31.5" thickTop="1" thickBot="1">
      <c r="A2" s="94" t="s">
        <v>123</v>
      </c>
      <c r="B2" s="98"/>
      <c r="C2" s="125"/>
      <c r="D2" s="125"/>
      <c r="E2" s="125"/>
      <c r="F2" s="125"/>
      <c r="G2" s="125"/>
      <c r="H2" s="125"/>
      <c r="I2" s="125"/>
      <c r="J2" s="125"/>
      <c r="K2" s="125"/>
      <c r="L2" s="125"/>
      <c r="M2" s="125"/>
      <c r="N2" s="125"/>
      <c r="O2" s="125"/>
      <c r="P2" s="125"/>
      <c r="Q2" s="123"/>
      <c r="R2" s="123"/>
      <c r="S2" s="123"/>
      <c r="T2" s="123"/>
      <c r="U2" s="123"/>
      <c r="V2" s="123"/>
      <c r="W2" s="123"/>
      <c r="X2" s="123"/>
      <c r="Y2" s="123"/>
      <c r="Z2" s="123"/>
      <c r="AA2" s="123"/>
      <c r="AB2" s="123"/>
      <c r="AC2" s="123"/>
      <c r="AD2" s="123"/>
      <c r="AE2" s="126"/>
      <c r="AF2" s="124"/>
      <c r="AG2" s="124"/>
    </row>
    <row r="3" spans="1:33" s="1" customFormat="1" ht="46.5" thickTop="1" thickBot="1">
      <c r="A3" s="64" t="s">
        <v>20</v>
      </c>
      <c r="B3" s="64" t="s">
        <v>1</v>
      </c>
      <c r="C3" s="65" t="s">
        <v>2</v>
      </c>
      <c r="D3" s="65" t="s">
        <v>3</v>
      </c>
      <c r="E3" s="65" t="s">
        <v>4</v>
      </c>
      <c r="F3" s="65" t="s">
        <v>5</v>
      </c>
      <c r="G3" s="65" t="s">
        <v>6</v>
      </c>
      <c r="H3" s="65" t="s">
        <v>7</v>
      </c>
      <c r="I3" s="65" t="s">
        <v>8</v>
      </c>
      <c r="J3" s="65" t="s">
        <v>9</v>
      </c>
      <c r="K3" s="65" t="s">
        <v>10</v>
      </c>
      <c r="L3" s="65" t="s">
        <v>11</v>
      </c>
      <c r="M3" s="65" t="s">
        <v>12</v>
      </c>
      <c r="N3" s="65" t="s">
        <v>59</v>
      </c>
      <c r="O3" s="71" t="s">
        <v>13</v>
      </c>
      <c r="P3" s="71" t="s">
        <v>84</v>
      </c>
      <c r="Q3" s="66" t="s">
        <v>8</v>
      </c>
      <c r="R3" s="66" t="s">
        <v>9</v>
      </c>
      <c r="S3" s="66" t="s">
        <v>10</v>
      </c>
      <c r="T3" s="66" t="s">
        <v>14</v>
      </c>
      <c r="U3" s="66" t="s">
        <v>79</v>
      </c>
      <c r="V3" s="66" t="s">
        <v>15</v>
      </c>
      <c r="W3" s="66" t="s">
        <v>78</v>
      </c>
      <c r="X3" s="66" t="s">
        <v>16</v>
      </c>
      <c r="Y3" s="66" t="s">
        <v>17</v>
      </c>
      <c r="Z3" s="66" t="s">
        <v>18</v>
      </c>
      <c r="AA3" s="66" t="s">
        <v>12</v>
      </c>
      <c r="AB3" s="66" t="s">
        <v>60</v>
      </c>
      <c r="AC3" s="72" t="s">
        <v>19</v>
      </c>
      <c r="AD3" s="72" t="s">
        <v>80</v>
      </c>
      <c r="AE3" s="127" t="s">
        <v>81</v>
      </c>
      <c r="AF3" s="67" t="s">
        <v>24</v>
      </c>
      <c r="AG3" s="67" t="s">
        <v>54</v>
      </c>
    </row>
    <row r="4" spans="1:33" ht="15.75" thickTop="1">
      <c r="A4" s="158"/>
      <c r="B4" s="62"/>
      <c r="C4" s="63"/>
      <c r="D4" s="63"/>
      <c r="E4" s="63"/>
      <c r="F4" s="63"/>
      <c r="G4" s="63"/>
      <c r="H4" s="63"/>
      <c r="I4" s="63"/>
      <c r="J4" s="63"/>
      <c r="K4" s="63"/>
      <c r="L4" s="63"/>
      <c r="M4" s="63"/>
      <c r="N4" s="161"/>
      <c r="O4" s="143">
        <f>COUNTIF(C4:M8,"y")</f>
        <v>0</v>
      </c>
      <c r="P4" s="149" t="str">
        <f>IF(O4&gt;0,"OK","No Observation")</f>
        <v>No Observation</v>
      </c>
      <c r="Q4" s="63"/>
      <c r="R4" s="63"/>
      <c r="S4" s="63"/>
      <c r="T4" s="63"/>
      <c r="U4" s="63"/>
      <c r="V4" s="63"/>
      <c r="W4" s="63"/>
      <c r="X4" s="63"/>
      <c r="Y4" s="63"/>
      <c r="Z4" s="63"/>
      <c r="AA4" s="63"/>
      <c r="AB4" s="161"/>
      <c r="AC4" s="143">
        <f>COUNTIF(Q4:AA8,"Y")</f>
        <v>0</v>
      </c>
      <c r="AD4" s="149" t="str">
        <f>IF(AC4&gt;0,"OK","No Debrief")</f>
        <v>No Debrief</v>
      </c>
      <c r="AE4" s="58" t="s">
        <v>85</v>
      </c>
      <c r="AF4" s="116"/>
      <c r="AG4" s="178"/>
    </row>
    <row r="5" spans="1:33">
      <c r="A5" s="159"/>
      <c r="B5" s="37"/>
      <c r="C5" s="38"/>
      <c r="D5" s="38"/>
      <c r="E5" s="38"/>
      <c r="F5" s="38"/>
      <c r="G5" s="38"/>
      <c r="H5" s="38"/>
      <c r="I5" s="38"/>
      <c r="J5" s="38"/>
      <c r="K5" s="38"/>
      <c r="L5" s="38"/>
      <c r="M5" s="38"/>
      <c r="N5" s="141"/>
      <c r="O5" s="144"/>
      <c r="P5" s="150"/>
      <c r="Q5" s="38"/>
      <c r="R5" s="38"/>
      <c r="S5" s="38"/>
      <c r="T5" s="38"/>
      <c r="U5" s="38"/>
      <c r="V5" s="38"/>
      <c r="W5" s="38"/>
      <c r="X5" s="38"/>
      <c r="Y5" s="38"/>
      <c r="Z5" s="38"/>
      <c r="AA5" s="38"/>
      <c r="AB5" s="141"/>
      <c r="AC5" s="144"/>
      <c r="AD5" s="150"/>
      <c r="AE5" s="96" t="str">
        <f>IF(P4="OK", "Yes", "No")</f>
        <v>No</v>
      </c>
      <c r="AF5" s="167"/>
      <c r="AG5" s="116"/>
    </row>
    <row r="6" spans="1:33">
      <c r="A6" s="159"/>
      <c r="B6" s="37"/>
      <c r="C6" s="38"/>
      <c r="D6" s="38"/>
      <c r="E6" s="38"/>
      <c r="F6" s="38"/>
      <c r="G6" s="38"/>
      <c r="H6" s="38"/>
      <c r="I6" s="38"/>
      <c r="J6" s="38"/>
      <c r="K6" s="38"/>
      <c r="L6" s="38"/>
      <c r="M6" s="38"/>
      <c r="N6" s="141"/>
      <c r="O6" s="144"/>
      <c r="P6" s="150"/>
      <c r="Q6" s="38"/>
      <c r="R6" s="38"/>
      <c r="S6" s="38"/>
      <c r="T6" s="38"/>
      <c r="U6" s="38"/>
      <c r="V6" s="38"/>
      <c r="W6" s="38"/>
      <c r="X6" s="38"/>
      <c r="Y6" s="38"/>
      <c r="Z6" s="38"/>
      <c r="AA6" s="38"/>
      <c r="AB6" s="141"/>
      <c r="AC6" s="144"/>
      <c r="AD6" s="150"/>
      <c r="AE6" s="57" t="s">
        <v>86</v>
      </c>
      <c r="AF6" s="167"/>
      <c r="AG6" s="103" t="s">
        <v>124</v>
      </c>
    </row>
    <row r="7" spans="1:33">
      <c r="A7" s="159"/>
      <c r="B7" s="37"/>
      <c r="C7" s="38"/>
      <c r="D7" s="38"/>
      <c r="E7" s="38"/>
      <c r="F7" s="38"/>
      <c r="G7" s="38"/>
      <c r="H7" s="38"/>
      <c r="I7" s="38"/>
      <c r="J7" s="38"/>
      <c r="K7" s="38"/>
      <c r="L7" s="38"/>
      <c r="M7" s="38"/>
      <c r="N7" s="141"/>
      <c r="O7" s="144"/>
      <c r="P7" s="150"/>
      <c r="Q7" s="38"/>
      <c r="R7" s="38"/>
      <c r="S7" s="38"/>
      <c r="T7" s="38"/>
      <c r="U7" s="38"/>
      <c r="V7" s="38"/>
      <c r="W7" s="38"/>
      <c r="X7" s="38"/>
      <c r="Y7" s="38"/>
      <c r="Z7" s="38"/>
      <c r="AA7" s="38"/>
      <c r="AB7" s="141"/>
      <c r="AC7" s="144"/>
      <c r="AD7" s="150"/>
      <c r="AE7" s="96" t="str">
        <f>IF(AD4="OK","Yes","No")</f>
        <v>No</v>
      </c>
      <c r="AF7" s="167"/>
      <c r="AG7" s="117"/>
    </row>
    <row r="8" spans="1:33">
      <c r="A8" s="160"/>
      <c r="B8" s="39"/>
      <c r="C8" s="40"/>
      <c r="D8" s="40"/>
      <c r="E8" s="40"/>
      <c r="F8" s="40"/>
      <c r="G8" s="40"/>
      <c r="H8" s="40"/>
      <c r="I8" s="40"/>
      <c r="J8" s="40"/>
      <c r="K8" s="40"/>
      <c r="L8" s="40"/>
      <c r="M8" s="40"/>
      <c r="N8" s="142"/>
      <c r="O8" s="145"/>
      <c r="P8" s="151"/>
      <c r="Q8" s="40"/>
      <c r="R8" s="40"/>
      <c r="S8" s="40"/>
      <c r="T8" s="40"/>
      <c r="U8" s="40"/>
      <c r="V8" s="40"/>
      <c r="W8" s="40"/>
      <c r="X8" s="40"/>
      <c r="Y8" s="40"/>
      <c r="Z8" s="40"/>
      <c r="AA8" s="40"/>
      <c r="AB8" s="142"/>
      <c r="AC8" s="145"/>
      <c r="AD8" s="151"/>
      <c r="AE8" s="59" t="str">
        <f>IF(AND(AE5="Yes",AE7="Yes"),"Cycle Complete","Cycle Incomplete")</f>
        <v>Cycle Incomplete</v>
      </c>
      <c r="AF8" s="168"/>
      <c r="AG8" s="118"/>
    </row>
    <row r="9" spans="1:33">
      <c r="A9" s="128"/>
      <c r="B9" s="41"/>
      <c r="C9" s="42"/>
      <c r="D9" s="42"/>
      <c r="E9" s="54"/>
      <c r="F9" s="42"/>
      <c r="G9" s="54"/>
      <c r="H9" s="42"/>
      <c r="I9" s="54"/>
      <c r="J9" s="42"/>
      <c r="K9" s="42"/>
      <c r="L9" s="42"/>
      <c r="M9" s="42"/>
      <c r="N9" s="152"/>
      <c r="O9" s="137">
        <f t="shared" ref="O9" si="0">COUNTIF(C9:M13,"y")</f>
        <v>0</v>
      </c>
      <c r="P9" s="146" t="str">
        <f t="shared" ref="P9" si="1">IF(O9&gt;0,"OK","No Observation")</f>
        <v>No Observation</v>
      </c>
      <c r="Q9" s="42"/>
      <c r="R9" s="42"/>
      <c r="S9" s="42"/>
      <c r="T9" s="42"/>
      <c r="U9" s="42"/>
      <c r="V9" s="42"/>
      <c r="W9" s="42"/>
      <c r="X9" s="42"/>
      <c r="Y9" s="42"/>
      <c r="Z9" s="42"/>
      <c r="AA9" s="42"/>
      <c r="AB9" s="152"/>
      <c r="AC9" s="137">
        <f>COUNTIF(Q9:AA13,"Y")</f>
        <v>0</v>
      </c>
      <c r="AD9" s="146" t="str">
        <f t="shared" ref="AD9" si="2">IF(AC9&gt;0,"OK","No Debrief")</f>
        <v>No Debrief</v>
      </c>
      <c r="AE9" s="70" t="s">
        <v>85</v>
      </c>
      <c r="AF9" s="155"/>
      <c r="AG9" s="119"/>
    </row>
    <row r="10" spans="1:33">
      <c r="A10" s="129"/>
      <c r="B10" s="43"/>
      <c r="C10" s="53"/>
      <c r="D10" s="44"/>
      <c r="E10" s="44"/>
      <c r="F10" s="44"/>
      <c r="G10" s="44"/>
      <c r="H10" s="44"/>
      <c r="I10" s="44"/>
      <c r="J10" s="44"/>
      <c r="K10" s="44"/>
      <c r="L10" s="44"/>
      <c r="M10" s="44"/>
      <c r="N10" s="153"/>
      <c r="O10" s="138"/>
      <c r="P10" s="147"/>
      <c r="Q10" s="44"/>
      <c r="R10" s="44"/>
      <c r="S10" s="44"/>
      <c r="T10" s="44"/>
      <c r="U10" s="44"/>
      <c r="V10" s="44"/>
      <c r="W10" s="44"/>
      <c r="X10" s="44"/>
      <c r="Y10" s="44"/>
      <c r="Z10" s="53"/>
      <c r="AA10" s="44"/>
      <c r="AB10" s="153"/>
      <c r="AC10" s="138"/>
      <c r="AD10" s="147"/>
      <c r="AE10" s="96" t="str">
        <f>IF(P9="OK", "Yes", "No")</f>
        <v>No</v>
      </c>
      <c r="AF10" s="156"/>
      <c r="AG10" s="120"/>
    </row>
    <row r="11" spans="1:33">
      <c r="A11" s="129"/>
      <c r="B11" s="43"/>
      <c r="C11" s="44"/>
      <c r="D11" s="44"/>
      <c r="E11" s="44"/>
      <c r="F11" s="44"/>
      <c r="G11" s="44"/>
      <c r="H11" s="44"/>
      <c r="I11" s="44"/>
      <c r="J11" s="44"/>
      <c r="K11" s="44"/>
      <c r="L11" s="44"/>
      <c r="M11" s="44"/>
      <c r="N11" s="153"/>
      <c r="O11" s="138"/>
      <c r="P11" s="147"/>
      <c r="Q11" s="44"/>
      <c r="R11" s="44"/>
      <c r="S11" s="44"/>
      <c r="T11" s="44"/>
      <c r="U11" s="44"/>
      <c r="V11" s="44"/>
      <c r="W11" s="44"/>
      <c r="X11" s="44"/>
      <c r="Y11" s="44"/>
      <c r="Z11" s="44"/>
      <c r="AA11" s="44"/>
      <c r="AB11" s="153"/>
      <c r="AC11" s="138"/>
      <c r="AD11" s="147"/>
      <c r="AE11" s="57" t="s">
        <v>86</v>
      </c>
      <c r="AF11" s="156"/>
      <c r="AG11" s="103" t="s">
        <v>124</v>
      </c>
    </row>
    <row r="12" spans="1:33">
      <c r="A12" s="130"/>
      <c r="B12" s="43"/>
      <c r="C12" s="44"/>
      <c r="D12" s="44"/>
      <c r="E12" s="44"/>
      <c r="F12" s="44"/>
      <c r="G12" s="44"/>
      <c r="H12" s="44"/>
      <c r="I12" s="44"/>
      <c r="J12" s="44"/>
      <c r="K12" s="44"/>
      <c r="L12" s="44"/>
      <c r="M12" s="44"/>
      <c r="N12" s="153"/>
      <c r="O12" s="138"/>
      <c r="P12" s="147"/>
      <c r="Q12" s="44"/>
      <c r="R12" s="44"/>
      <c r="S12" s="44"/>
      <c r="T12" s="44"/>
      <c r="U12" s="44"/>
      <c r="V12" s="44"/>
      <c r="W12" s="44"/>
      <c r="X12" s="44"/>
      <c r="Y12" s="44"/>
      <c r="Z12" s="44"/>
      <c r="AA12" s="44"/>
      <c r="AB12" s="153"/>
      <c r="AC12" s="138"/>
      <c r="AD12" s="147"/>
      <c r="AE12" s="96" t="str">
        <f>IF(AD9="OK","Yes","No")</f>
        <v>No</v>
      </c>
      <c r="AF12" s="156"/>
      <c r="AG12" s="121"/>
    </row>
    <row r="13" spans="1:33">
      <c r="A13" s="55" t="str">
        <f>IF(AND(B9&gt;0, AE8="Cycle Complete"), "", "Caution: Previous cycle incomplete")</f>
        <v>Caution: Previous cycle incomplete</v>
      </c>
      <c r="B13" s="45"/>
      <c r="C13" s="46"/>
      <c r="D13" s="46"/>
      <c r="E13" s="46"/>
      <c r="F13" s="46"/>
      <c r="G13" s="46"/>
      <c r="H13" s="46"/>
      <c r="I13" s="46"/>
      <c r="J13" s="46"/>
      <c r="K13" s="46"/>
      <c r="L13" s="46"/>
      <c r="M13" s="46"/>
      <c r="N13" s="154"/>
      <c r="O13" s="139"/>
      <c r="P13" s="148"/>
      <c r="Q13" s="46"/>
      <c r="R13" s="46"/>
      <c r="S13" s="46"/>
      <c r="T13" s="46"/>
      <c r="U13" s="46"/>
      <c r="V13" s="46"/>
      <c r="W13" s="46"/>
      <c r="X13" s="46"/>
      <c r="Y13" s="46"/>
      <c r="Z13" s="46"/>
      <c r="AA13" s="46"/>
      <c r="AB13" s="154"/>
      <c r="AC13" s="139"/>
      <c r="AD13" s="148"/>
      <c r="AE13" s="59" t="str">
        <f>IF(AND(AE10="Yes",AE12="Yes"),"Cycle Complete","Cycle Incomplete")</f>
        <v>Cycle Incomplete</v>
      </c>
      <c r="AF13" s="157"/>
      <c r="AG13" s="122"/>
    </row>
    <row r="14" spans="1:33" ht="15" customHeight="1">
      <c r="A14" s="131"/>
      <c r="B14" s="35"/>
      <c r="C14" s="36"/>
      <c r="D14" s="36"/>
      <c r="E14" s="36"/>
      <c r="F14" s="36"/>
      <c r="G14" s="36"/>
      <c r="H14" s="36"/>
      <c r="I14" s="36"/>
      <c r="J14" s="36"/>
      <c r="K14" s="36"/>
      <c r="L14" s="36"/>
      <c r="M14" s="36"/>
      <c r="N14" s="140"/>
      <c r="O14" s="143">
        <f t="shared" ref="O14" si="3">COUNTIF(C14:M18,"y")</f>
        <v>0</v>
      </c>
      <c r="P14" s="149" t="str">
        <f t="shared" ref="P14" si="4">IF(O14&gt;0,"OK","No Observation")</f>
        <v>No Observation</v>
      </c>
      <c r="Q14" s="36"/>
      <c r="R14" s="36"/>
      <c r="S14" s="36"/>
      <c r="T14" s="36"/>
      <c r="U14" s="36"/>
      <c r="V14" s="36"/>
      <c r="W14" s="36"/>
      <c r="X14" s="36"/>
      <c r="Y14" s="36"/>
      <c r="Z14" s="36"/>
      <c r="AA14" s="36"/>
      <c r="AB14" s="140"/>
      <c r="AC14" s="143">
        <f>COUNTIF(Q14:AA18,"Y")</f>
        <v>0</v>
      </c>
      <c r="AD14" s="149" t="str">
        <f t="shared" ref="AD14:AD24" si="5">IF(AC14&gt;0,"OK","No Debrief")</f>
        <v>No Debrief</v>
      </c>
      <c r="AE14" s="70" t="s">
        <v>85</v>
      </c>
      <c r="AF14" s="166"/>
      <c r="AG14" s="115"/>
    </row>
    <row r="15" spans="1:33">
      <c r="A15" s="132"/>
      <c r="B15" s="37"/>
      <c r="C15" s="38"/>
      <c r="D15" s="38"/>
      <c r="E15" s="38"/>
      <c r="F15" s="38"/>
      <c r="G15" s="38"/>
      <c r="H15" s="38"/>
      <c r="I15" s="38"/>
      <c r="J15" s="38"/>
      <c r="K15" s="38"/>
      <c r="L15" s="38"/>
      <c r="M15" s="38"/>
      <c r="N15" s="141"/>
      <c r="O15" s="144"/>
      <c r="P15" s="150"/>
      <c r="Q15" s="38"/>
      <c r="R15" s="38"/>
      <c r="S15" s="38"/>
      <c r="T15" s="38"/>
      <c r="U15" s="38"/>
      <c r="V15" s="38"/>
      <c r="W15" s="38"/>
      <c r="X15" s="38"/>
      <c r="Y15" s="38"/>
      <c r="Z15" s="38"/>
      <c r="AA15" s="38"/>
      <c r="AB15" s="141"/>
      <c r="AC15" s="144"/>
      <c r="AD15" s="150"/>
      <c r="AE15" s="96" t="str">
        <f>IF(P14="OK", "Yes", "No")</f>
        <v>No</v>
      </c>
      <c r="AF15" s="167"/>
      <c r="AG15" s="116"/>
    </row>
    <row r="16" spans="1:33">
      <c r="A16" s="132"/>
      <c r="B16" s="37"/>
      <c r="C16" s="38"/>
      <c r="D16" s="38"/>
      <c r="E16" s="38"/>
      <c r="F16" s="38"/>
      <c r="G16" s="38"/>
      <c r="H16" s="38"/>
      <c r="I16" s="38"/>
      <c r="J16" s="38"/>
      <c r="K16" s="38"/>
      <c r="L16" s="38"/>
      <c r="M16" s="38"/>
      <c r="N16" s="141"/>
      <c r="O16" s="144"/>
      <c r="P16" s="150"/>
      <c r="Q16" s="38"/>
      <c r="R16" s="38"/>
      <c r="S16" s="38"/>
      <c r="T16" s="38"/>
      <c r="U16" s="38"/>
      <c r="V16" s="38"/>
      <c r="W16" s="38"/>
      <c r="X16" s="38"/>
      <c r="Y16" s="38"/>
      <c r="Z16" s="38"/>
      <c r="AA16" s="38"/>
      <c r="AB16" s="141"/>
      <c r="AC16" s="144"/>
      <c r="AD16" s="150"/>
      <c r="AE16" s="57" t="s">
        <v>86</v>
      </c>
      <c r="AF16" s="167"/>
      <c r="AG16" s="103" t="s">
        <v>124</v>
      </c>
    </row>
    <row r="17" spans="1:33">
      <c r="A17" s="133"/>
      <c r="B17" s="37"/>
      <c r="C17" s="38"/>
      <c r="D17" s="38"/>
      <c r="E17" s="38"/>
      <c r="F17" s="38"/>
      <c r="G17" s="38"/>
      <c r="H17" s="38"/>
      <c r="I17" s="38"/>
      <c r="J17" s="38"/>
      <c r="K17" s="38"/>
      <c r="L17" s="38"/>
      <c r="M17" s="38"/>
      <c r="N17" s="141"/>
      <c r="O17" s="144"/>
      <c r="P17" s="150"/>
      <c r="Q17" s="38"/>
      <c r="R17" s="38"/>
      <c r="S17" s="38"/>
      <c r="T17" s="38"/>
      <c r="U17" s="38"/>
      <c r="V17" s="38"/>
      <c r="W17" s="38"/>
      <c r="X17" s="38"/>
      <c r="Y17" s="38"/>
      <c r="Z17" s="38"/>
      <c r="AA17" s="38"/>
      <c r="AB17" s="141"/>
      <c r="AC17" s="144"/>
      <c r="AD17" s="150"/>
      <c r="AE17" s="96" t="str">
        <f>IF(AD14="OK","Yes","No")</f>
        <v>No</v>
      </c>
      <c r="AF17" s="167"/>
      <c r="AG17" s="117"/>
    </row>
    <row r="18" spans="1:33">
      <c r="A18" s="73" t="str">
        <f>IF(AE13="Cycle Complete", "", "Caution: Previous cycle incomplete")</f>
        <v>Caution: Previous cycle incomplete</v>
      </c>
      <c r="B18" s="39"/>
      <c r="C18" s="40"/>
      <c r="D18" s="40"/>
      <c r="E18" s="40"/>
      <c r="F18" s="40"/>
      <c r="G18" s="40"/>
      <c r="H18" s="40"/>
      <c r="I18" s="40"/>
      <c r="J18" s="40"/>
      <c r="K18" s="40"/>
      <c r="L18" s="40"/>
      <c r="M18" s="40"/>
      <c r="N18" s="142"/>
      <c r="O18" s="145"/>
      <c r="P18" s="151"/>
      <c r="Q18" s="40"/>
      <c r="R18" s="40"/>
      <c r="S18" s="40"/>
      <c r="T18" s="40"/>
      <c r="U18" s="40"/>
      <c r="V18" s="40"/>
      <c r="W18" s="40"/>
      <c r="X18" s="40"/>
      <c r="Y18" s="40"/>
      <c r="Z18" s="40"/>
      <c r="AA18" s="40"/>
      <c r="AB18" s="142"/>
      <c r="AC18" s="145"/>
      <c r="AD18" s="151"/>
      <c r="AE18" s="59" t="str">
        <f>IF(AND(AE15="Yes",AE17="Yes"),"Cycle Complete","Cycle Incomplete")</f>
        <v>Cycle Incomplete</v>
      </c>
      <c r="AF18" s="168"/>
      <c r="AG18" s="118"/>
    </row>
    <row r="19" spans="1:33" ht="15" customHeight="1">
      <c r="A19" s="128"/>
      <c r="B19" s="47"/>
      <c r="C19" s="48"/>
      <c r="D19" s="48"/>
      <c r="E19" s="48"/>
      <c r="F19" s="48"/>
      <c r="G19" s="48"/>
      <c r="H19" s="48"/>
      <c r="I19" s="48"/>
      <c r="J19" s="48"/>
      <c r="K19" s="48"/>
      <c r="L19" s="48"/>
      <c r="M19" s="48"/>
      <c r="N19" s="134"/>
      <c r="O19" s="137">
        <f t="shared" ref="O19" si="6">COUNTIF(C19:M23,"y")</f>
        <v>0</v>
      </c>
      <c r="P19" s="146" t="str">
        <f t="shared" ref="P19" si="7">IF(O19&gt;0,"OK","No Observation")</f>
        <v>No Observation</v>
      </c>
      <c r="Q19" s="48"/>
      <c r="R19" s="48"/>
      <c r="S19" s="48"/>
      <c r="T19" s="48"/>
      <c r="U19" s="48"/>
      <c r="V19" s="48"/>
      <c r="W19" s="48"/>
      <c r="X19" s="48"/>
      <c r="Y19" s="48"/>
      <c r="Z19" s="48"/>
      <c r="AA19" s="48"/>
      <c r="AB19" s="134"/>
      <c r="AC19" s="137">
        <f>COUNTIF(Q19:AA23,"Y")</f>
        <v>0</v>
      </c>
      <c r="AD19" s="146" t="str">
        <f t="shared" si="5"/>
        <v>No Debrief</v>
      </c>
      <c r="AE19" s="70" t="s">
        <v>85</v>
      </c>
      <c r="AF19" s="171"/>
      <c r="AG19" s="119"/>
    </row>
    <row r="20" spans="1:33">
      <c r="A20" s="129"/>
      <c r="B20" s="49"/>
      <c r="C20" s="50"/>
      <c r="D20" s="50"/>
      <c r="E20" s="50"/>
      <c r="F20" s="50"/>
      <c r="G20" s="50"/>
      <c r="H20" s="50"/>
      <c r="I20" s="50"/>
      <c r="J20" s="50"/>
      <c r="K20" s="50"/>
      <c r="L20" s="50"/>
      <c r="M20" s="50"/>
      <c r="N20" s="135"/>
      <c r="O20" s="138"/>
      <c r="P20" s="147"/>
      <c r="Q20" s="50"/>
      <c r="R20" s="50"/>
      <c r="S20" s="50"/>
      <c r="T20" s="50"/>
      <c r="U20" s="50"/>
      <c r="V20" s="50"/>
      <c r="W20" s="50"/>
      <c r="X20" s="50"/>
      <c r="Y20" s="50"/>
      <c r="Z20" s="50"/>
      <c r="AA20" s="50"/>
      <c r="AB20" s="135"/>
      <c r="AC20" s="138"/>
      <c r="AD20" s="147"/>
      <c r="AE20" s="96" t="str">
        <f>IF(P19="OK", "Yes", "No")</f>
        <v>No</v>
      </c>
      <c r="AF20" s="172"/>
      <c r="AG20" s="120"/>
    </row>
    <row r="21" spans="1:33">
      <c r="A21" s="129"/>
      <c r="B21" s="49"/>
      <c r="C21" s="50"/>
      <c r="D21" s="50"/>
      <c r="E21" s="50"/>
      <c r="F21" s="50"/>
      <c r="G21" s="50"/>
      <c r="H21" s="50"/>
      <c r="I21" s="50"/>
      <c r="J21" s="50"/>
      <c r="K21" s="50"/>
      <c r="L21" s="50"/>
      <c r="M21" s="50"/>
      <c r="N21" s="135"/>
      <c r="O21" s="138"/>
      <c r="P21" s="147"/>
      <c r="Q21" s="50"/>
      <c r="R21" s="50"/>
      <c r="S21" s="50"/>
      <c r="T21" s="50"/>
      <c r="U21" s="50"/>
      <c r="V21" s="50"/>
      <c r="W21" s="50"/>
      <c r="X21" s="50"/>
      <c r="Y21" s="50"/>
      <c r="Z21" s="50"/>
      <c r="AA21" s="50"/>
      <c r="AB21" s="135"/>
      <c r="AC21" s="138"/>
      <c r="AD21" s="147"/>
      <c r="AE21" s="57" t="s">
        <v>86</v>
      </c>
      <c r="AF21" s="172"/>
      <c r="AG21" s="103" t="s">
        <v>124</v>
      </c>
    </row>
    <row r="22" spans="1:33">
      <c r="A22" s="130"/>
      <c r="B22" s="49"/>
      <c r="C22" s="50"/>
      <c r="D22" s="50"/>
      <c r="E22" s="50"/>
      <c r="F22" s="50"/>
      <c r="G22" s="50"/>
      <c r="H22" s="50"/>
      <c r="I22" s="50"/>
      <c r="J22" s="50"/>
      <c r="K22" s="50"/>
      <c r="L22" s="50"/>
      <c r="M22" s="50"/>
      <c r="N22" s="135"/>
      <c r="O22" s="138"/>
      <c r="P22" s="147"/>
      <c r="Q22" s="50"/>
      <c r="R22" s="50"/>
      <c r="S22" s="50"/>
      <c r="T22" s="50"/>
      <c r="U22" s="50"/>
      <c r="V22" s="50"/>
      <c r="W22" s="50"/>
      <c r="X22" s="50"/>
      <c r="Y22" s="50"/>
      <c r="Z22" s="50"/>
      <c r="AA22" s="50"/>
      <c r="AB22" s="135"/>
      <c r="AC22" s="138"/>
      <c r="AD22" s="147"/>
      <c r="AE22" s="96" t="str">
        <f>IF(AD19="OK","Yes","No")</f>
        <v>No</v>
      </c>
      <c r="AF22" s="172"/>
      <c r="AG22" s="121"/>
    </row>
    <row r="23" spans="1:33">
      <c r="A23" s="55" t="str">
        <f>IF(AE18="Cycle Complete", "", "Caution: Previous cycle incomplete")</f>
        <v>Caution: Previous cycle incomplete</v>
      </c>
      <c r="B23" s="51"/>
      <c r="C23" s="52"/>
      <c r="D23" s="52"/>
      <c r="E23" s="52"/>
      <c r="F23" s="52"/>
      <c r="G23" s="52"/>
      <c r="H23" s="52"/>
      <c r="I23" s="52"/>
      <c r="J23" s="52"/>
      <c r="K23" s="52"/>
      <c r="L23" s="52"/>
      <c r="M23" s="52"/>
      <c r="N23" s="136"/>
      <c r="O23" s="139"/>
      <c r="P23" s="148"/>
      <c r="Q23" s="52"/>
      <c r="R23" s="52"/>
      <c r="S23" s="52"/>
      <c r="T23" s="52"/>
      <c r="U23" s="52"/>
      <c r="V23" s="52"/>
      <c r="W23" s="52"/>
      <c r="X23" s="52"/>
      <c r="Y23" s="52"/>
      <c r="Z23" s="52"/>
      <c r="AA23" s="52"/>
      <c r="AB23" s="136"/>
      <c r="AC23" s="139"/>
      <c r="AD23" s="148"/>
      <c r="AE23" s="59" t="str">
        <f>IF(AND(AE20="Yes",AE22="Yes"),"Cycle Complete","Cycle Incomplete")</f>
        <v>Cycle Incomplete</v>
      </c>
      <c r="AF23" s="173"/>
      <c r="AG23" s="122"/>
    </row>
    <row r="24" spans="1:33" ht="15" customHeight="1">
      <c r="A24" s="131"/>
      <c r="B24" s="35"/>
      <c r="C24" s="36"/>
      <c r="D24" s="36"/>
      <c r="E24" s="36"/>
      <c r="F24" s="36"/>
      <c r="G24" s="36"/>
      <c r="H24" s="36"/>
      <c r="I24" s="36"/>
      <c r="J24" s="36"/>
      <c r="K24" s="36"/>
      <c r="L24" s="36"/>
      <c r="M24" s="36"/>
      <c r="N24" s="140"/>
      <c r="O24" s="143">
        <f t="shared" ref="O24" si="8">COUNTIF(C24:M28,"y")</f>
        <v>0</v>
      </c>
      <c r="P24" s="149" t="str">
        <f t="shared" ref="P24" si="9">IF(O24&gt;0,"OK","No Observation")</f>
        <v>No Observation</v>
      </c>
      <c r="Q24" s="36"/>
      <c r="R24" s="36"/>
      <c r="S24" s="36"/>
      <c r="T24" s="36"/>
      <c r="U24" s="36"/>
      <c r="V24" s="36"/>
      <c r="W24" s="36"/>
      <c r="X24" s="36"/>
      <c r="Y24" s="36"/>
      <c r="Z24" s="36"/>
      <c r="AA24" s="36"/>
      <c r="AB24" s="140"/>
      <c r="AC24" s="143">
        <f>COUNTIF(Q24:AA28,"Y")</f>
        <v>0</v>
      </c>
      <c r="AD24" s="149" t="str">
        <f t="shared" si="5"/>
        <v>No Debrief</v>
      </c>
      <c r="AE24" s="70" t="s">
        <v>85</v>
      </c>
      <c r="AF24" s="166"/>
      <c r="AG24" s="115"/>
    </row>
    <row r="25" spans="1:33">
      <c r="A25" s="132"/>
      <c r="B25" s="37"/>
      <c r="C25" s="38"/>
      <c r="D25" s="38"/>
      <c r="E25" s="38"/>
      <c r="F25" s="38"/>
      <c r="G25" s="38"/>
      <c r="H25" s="38"/>
      <c r="I25" s="38"/>
      <c r="J25" s="38"/>
      <c r="K25" s="38"/>
      <c r="L25" s="38"/>
      <c r="M25" s="38"/>
      <c r="N25" s="141"/>
      <c r="O25" s="144"/>
      <c r="P25" s="150"/>
      <c r="Q25" s="38"/>
      <c r="R25" s="38"/>
      <c r="S25" s="38"/>
      <c r="T25" s="38"/>
      <c r="U25" s="38"/>
      <c r="V25" s="38"/>
      <c r="W25" s="38"/>
      <c r="X25" s="38"/>
      <c r="Y25" s="38"/>
      <c r="Z25" s="38"/>
      <c r="AA25" s="38"/>
      <c r="AB25" s="141"/>
      <c r="AC25" s="144"/>
      <c r="AD25" s="150"/>
      <c r="AE25" s="96" t="str">
        <f>IF(P24="OK", "Yes", "No")</f>
        <v>No</v>
      </c>
      <c r="AF25" s="167"/>
      <c r="AG25" s="116"/>
    </row>
    <row r="26" spans="1:33">
      <c r="A26" s="132"/>
      <c r="B26" s="37"/>
      <c r="C26" s="38"/>
      <c r="D26" s="38"/>
      <c r="E26" s="38"/>
      <c r="F26" s="38"/>
      <c r="G26" s="38"/>
      <c r="H26" s="38"/>
      <c r="I26" s="38"/>
      <c r="J26" s="38"/>
      <c r="K26" s="38"/>
      <c r="L26" s="38"/>
      <c r="M26" s="38"/>
      <c r="N26" s="141"/>
      <c r="O26" s="144"/>
      <c r="P26" s="150"/>
      <c r="Q26" s="38"/>
      <c r="R26" s="38"/>
      <c r="S26" s="38"/>
      <c r="T26" s="38"/>
      <c r="U26" s="38"/>
      <c r="V26" s="38"/>
      <c r="W26" s="38"/>
      <c r="X26" s="38"/>
      <c r="Y26" s="38"/>
      <c r="Z26" s="38"/>
      <c r="AA26" s="38"/>
      <c r="AB26" s="141"/>
      <c r="AC26" s="144"/>
      <c r="AD26" s="150"/>
      <c r="AE26" s="57" t="s">
        <v>86</v>
      </c>
      <c r="AF26" s="167"/>
      <c r="AG26" s="103" t="s">
        <v>124</v>
      </c>
    </row>
    <row r="27" spans="1:33">
      <c r="A27" s="133"/>
      <c r="B27" s="37"/>
      <c r="C27" s="38"/>
      <c r="D27" s="38"/>
      <c r="E27" s="38"/>
      <c r="F27" s="38"/>
      <c r="G27" s="38"/>
      <c r="H27" s="38"/>
      <c r="I27" s="38"/>
      <c r="J27" s="38"/>
      <c r="K27" s="38"/>
      <c r="L27" s="38"/>
      <c r="M27" s="38"/>
      <c r="N27" s="141"/>
      <c r="O27" s="144"/>
      <c r="P27" s="150"/>
      <c r="Q27" s="38"/>
      <c r="R27" s="38"/>
      <c r="S27" s="38"/>
      <c r="T27" s="38"/>
      <c r="U27" s="38"/>
      <c r="V27" s="38"/>
      <c r="W27" s="38"/>
      <c r="X27" s="38"/>
      <c r="Y27" s="38"/>
      <c r="Z27" s="38"/>
      <c r="AA27" s="38"/>
      <c r="AB27" s="141"/>
      <c r="AC27" s="144"/>
      <c r="AD27" s="150"/>
      <c r="AE27" s="96" t="str">
        <f>IF(AD24="OK","Yes","No")</f>
        <v>No</v>
      </c>
      <c r="AF27" s="167"/>
      <c r="AG27" s="117"/>
    </row>
    <row r="28" spans="1:33">
      <c r="A28" s="73" t="str">
        <f>IF(AE23="Cycle Complete", "", "Caution: Previous cycle incomplete")</f>
        <v>Caution: Previous cycle incomplete</v>
      </c>
      <c r="B28" s="39"/>
      <c r="C28" s="40"/>
      <c r="D28" s="40"/>
      <c r="E28" s="40"/>
      <c r="F28" s="40"/>
      <c r="G28" s="40"/>
      <c r="H28" s="40"/>
      <c r="I28" s="40"/>
      <c r="J28" s="40"/>
      <c r="K28" s="40"/>
      <c r="L28" s="40"/>
      <c r="M28" s="40"/>
      <c r="N28" s="142"/>
      <c r="O28" s="145"/>
      <c r="P28" s="151"/>
      <c r="Q28" s="40"/>
      <c r="R28" s="40"/>
      <c r="S28" s="40"/>
      <c r="T28" s="40"/>
      <c r="U28" s="40"/>
      <c r="V28" s="40"/>
      <c r="W28" s="40"/>
      <c r="X28" s="40"/>
      <c r="Y28" s="40"/>
      <c r="Z28" s="40"/>
      <c r="AA28" s="40"/>
      <c r="AB28" s="142"/>
      <c r="AC28" s="145"/>
      <c r="AD28" s="151"/>
      <c r="AE28" s="59" t="str">
        <f>IF(AND(AE25="Yes",AE27="Yes"),"Cycle Complete","Cycle Incomplete")</f>
        <v>Cycle Incomplete</v>
      </c>
      <c r="AF28" s="168"/>
      <c r="AG28" s="118"/>
    </row>
    <row r="29" spans="1:33" ht="15" customHeight="1">
      <c r="A29" s="128"/>
      <c r="B29" s="47"/>
      <c r="C29" s="48"/>
      <c r="D29" s="48"/>
      <c r="E29" s="48"/>
      <c r="F29" s="48"/>
      <c r="G29" s="48"/>
      <c r="H29" s="48"/>
      <c r="I29" s="48"/>
      <c r="J29" s="48"/>
      <c r="K29" s="48"/>
      <c r="L29" s="48"/>
      <c r="M29" s="48"/>
      <c r="N29" s="162"/>
      <c r="O29" s="137">
        <f t="shared" ref="O29" si="10">COUNTIF(C29:M33,"y")</f>
        <v>0</v>
      </c>
      <c r="P29" s="146" t="str">
        <f t="shared" ref="P29" si="11">IF(O29&gt;0,"OK","No Observation")</f>
        <v>No Observation</v>
      </c>
      <c r="Q29" s="48"/>
      <c r="R29" s="48"/>
      <c r="S29" s="48"/>
      <c r="T29" s="48"/>
      <c r="U29" s="48"/>
      <c r="V29" s="48"/>
      <c r="W29" s="48"/>
      <c r="X29" s="48"/>
      <c r="Y29" s="48"/>
      <c r="Z29" s="48"/>
      <c r="AA29" s="48"/>
      <c r="AB29" s="134"/>
      <c r="AC29" s="137">
        <f>COUNTIF(Q29:AA33,"Y")</f>
        <v>0</v>
      </c>
      <c r="AD29" s="146" t="str">
        <f t="shared" ref="AD29" si="12">IF(AC29&gt;0,"OK","No Debrief")</f>
        <v>No Debrief</v>
      </c>
      <c r="AE29" s="70" t="s">
        <v>85</v>
      </c>
      <c r="AF29" s="171"/>
      <c r="AG29" s="119"/>
    </row>
    <row r="30" spans="1:33">
      <c r="A30" s="129"/>
      <c r="B30" s="49"/>
      <c r="C30" s="50"/>
      <c r="D30" s="50"/>
      <c r="E30" s="50"/>
      <c r="F30" s="50"/>
      <c r="G30" s="50"/>
      <c r="H30" s="50"/>
      <c r="I30" s="50"/>
      <c r="J30" s="50"/>
      <c r="K30" s="50"/>
      <c r="L30" s="50"/>
      <c r="M30" s="50"/>
      <c r="N30" s="163"/>
      <c r="O30" s="138"/>
      <c r="P30" s="147"/>
      <c r="Q30" s="50"/>
      <c r="R30" s="50"/>
      <c r="S30" s="50"/>
      <c r="T30" s="50"/>
      <c r="U30" s="50"/>
      <c r="V30" s="50"/>
      <c r="W30" s="50"/>
      <c r="X30" s="50"/>
      <c r="Y30" s="50"/>
      <c r="Z30" s="50"/>
      <c r="AA30" s="50"/>
      <c r="AB30" s="135"/>
      <c r="AC30" s="138"/>
      <c r="AD30" s="147"/>
      <c r="AE30" s="96" t="str">
        <f>IF(P29="OK", "Yes", "No")</f>
        <v>No</v>
      </c>
      <c r="AF30" s="172"/>
      <c r="AG30" s="120"/>
    </row>
    <row r="31" spans="1:33">
      <c r="A31" s="129"/>
      <c r="B31" s="49"/>
      <c r="C31" s="50"/>
      <c r="D31" s="50"/>
      <c r="E31" s="50"/>
      <c r="F31" s="50"/>
      <c r="G31" s="50"/>
      <c r="H31" s="50"/>
      <c r="I31" s="50"/>
      <c r="J31" s="50"/>
      <c r="K31" s="50"/>
      <c r="L31" s="50"/>
      <c r="M31" s="50"/>
      <c r="N31" s="163"/>
      <c r="O31" s="138"/>
      <c r="P31" s="147"/>
      <c r="Q31" s="50"/>
      <c r="R31" s="50"/>
      <c r="S31" s="50"/>
      <c r="T31" s="50"/>
      <c r="U31" s="50"/>
      <c r="V31" s="50"/>
      <c r="W31" s="50"/>
      <c r="X31" s="50"/>
      <c r="Y31" s="50"/>
      <c r="Z31" s="50"/>
      <c r="AA31" s="50"/>
      <c r="AB31" s="135"/>
      <c r="AC31" s="138"/>
      <c r="AD31" s="147"/>
      <c r="AE31" s="57" t="s">
        <v>86</v>
      </c>
      <c r="AF31" s="172"/>
      <c r="AG31" s="103" t="s">
        <v>124</v>
      </c>
    </row>
    <row r="32" spans="1:33">
      <c r="A32" s="130"/>
      <c r="B32" s="49"/>
      <c r="C32" s="50"/>
      <c r="D32" s="50"/>
      <c r="E32" s="50"/>
      <c r="F32" s="50"/>
      <c r="G32" s="50"/>
      <c r="H32" s="50"/>
      <c r="I32" s="50"/>
      <c r="J32" s="50"/>
      <c r="K32" s="50"/>
      <c r="L32" s="50"/>
      <c r="M32" s="50"/>
      <c r="N32" s="163"/>
      <c r="O32" s="138"/>
      <c r="P32" s="147"/>
      <c r="Q32" s="50"/>
      <c r="R32" s="50"/>
      <c r="S32" s="50"/>
      <c r="T32" s="50"/>
      <c r="U32" s="50"/>
      <c r="V32" s="50"/>
      <c r="W32" s="50"/>
      <c r="X32" s="50"/>
      <c r="Y32" s="50"/>
      <c r="Z32" s="50"/>
      <c r="AA32" s="50"/>
      <c r="AB32" s="135"/>
      <c r="AC32" s="138"/>
      <c r="AD32" s="147"/>
      <c r="AE32" s="96" t="str">
        <f>IF(AD29="OK","Yes","No")</f>
        <v>No</v>
      </c>
      <c r="AF32" s="172"/>
      <c r="AG32" s="121"/>
    </row>
    <row r="33" spans="1:33">
      <c r="A33" s="55" t="str">
        <f>IF(AE28="Cycle Complete", "", "Caution: Previous cycle incomplete")</f>
        <v>Caution: Previous cycle incomplete</v>
      </c>
      <c r="B33" s="51"/>
      <c r="C33" s="52"/>
      <c r="D33" s="52"/>
      <c r="E33" s="52"/>
      <c r="F33" s="52"/>
      <c r="G33" s="52"/>
      <c r="H33" s="52"/>
      <c r="I33" s="52"/>
      <c r="J33" s="52"/>
      <c r="K33" s="52"/>
      <c r="L33" s="52"/>
      <c r="M33" s="52"/>
      <c r="N33" s="164"/>
      <c r="O33" s="139"/>
      <c r="P33" s="148"/>
      <c r="Q33" s="52"/>
      <c r="R33" s="52"/>
      <c r="S33" s="52"/>
      <c r="T33" s="52"/>
      <c r="U33" s="52"/>
      <c r="V33" s="52"/>
      <c r="W33" s="52"/>
      <c r="X33" s="52"/>
      <c r="Y33" s="52"/>
      <c r="Z33" s="52"/>
      <c r="AA33" s="52"/>
      <c r="AB33" s="136"/>
      <c r="AC33" s="139"/>
      <c r="AD33" s="148"/>
      <c r="AE33" s="59" t="str">
        <f>IF(AND(AE30="Yes",AE32="Yes"),"Cycle Complete","Cycle Incomplete")</f>
        <v>Cycle Incomplete</v>
      </c>
      <c r="AF33" s="173"/>
      <c r="AG33" s="122"/>
    </row>
    <row r="34" spans="1:33" ht="15" customHeight="1">
      <c r="A34" s="131"/>
      <c r="B34" s="35"/>
      <c r="C34" s="36"/>
      <c r="D34" s="36"/>
      <c r="E34" s="36"/>
      <c r="F34" s="36"/>
      <c r="G34" s="36"/>
      <c r="H34" s="36"/>
      <c r="I34" s="36"/>
      <c r="J34" s="36"/>
      <c r="K34" s="36"/>
      <c r="L34" s="36"/>
      <c r="M34" s="36"/>
      <c r="N34" s="140"/>
      <c r="O34" s="143">
        <f t="shared" ref="O34" si="13">COUNTIF(C34:M38,"y")</f>
        <v>0</v>
      </c>
      <c r="P34" s="149" t="str">
        <f t="shared" ref="P34" si="14">IF(O34&gt;0,"OK","No Observation")</f>
        <v>No Observation</v>
      </c>
      <c r="Q34" s="36"/>
      <c r="R34" s="36"/>
      <c r="S34" s="36"/>
      <c r="T34" s="36"/>
      <c r="U34" s="36"/>
      <c r="V34" s="36"/>
      <c r="W34" s="36"/>
      <c r="X34" s="36"/>
      <c r="Y34" s="36"/>
      <c r="Z34" s="36"/>
      <c r="AA34" s="36"/>
      <c r="AB34" s="140"/>
      <c r="AC34" s="143">
        <f>COUNTIF(Q34:AA38,"Y")</f>
        <v>0</v>
      </c>
      <c r="AD34" s="149" t="str">
        <f t="shared" ref="AD34" si="15">IF(AC34&gt;0,"OK","No Debrief")</f>
        <v>No Debrief</v>
      </c>
      <c r="AE34" s="70" t="s">
        <v>85</v>
      </c>
      <c r="AF34" s="166"/>
      <c r="AG34" s="115"/>
    </row>
    <row r="35" spans="1:33">
      <c r="A35" s="132"/>
      <c r="B35" s="37"/>
      <c r="C35" s="38"/>
      <c r="D35" s="38"/>
      <c r="E35" s="38"/>
      <c r="F35" s="38"/>
      <c r="G35" s="38"/>
      <c r="H35" s="38"/>
      <c r="I35" s="38"/>
      <c r="J35" s="38"/>
      <c r="K35" s="38"/>
      <c r="L35" s="38"/>
      <c r="M35" s="38"/>
      <c r="N35" s="141"/>
      <c r="O35" s="144"/>
      <c r="P35" s="150"/>
      <c r="Q35" s="38"/>
      <c r="R35" s="38"/>
      <c r="S35" s="38"/>
      <c r="T35" s="38"/>
      <c r="U35" s="38"/>
      <c r="V35" s="38"/>
      <c r="W35" s="38"/>
      <c r="X35" s="38"/>
      <c r="Y35" s="38"/>
      <c r="Z35" s="38"/>
      <c r="AA35" s="38"/>
      <c r="AB35" s="141"/>
      <c r="AC35" s="144"/>
      <c r="AD35" s="150"/>
      <c r="AE35" s="96" t="str">
        <f>IF(P34="OK", "Yes", "No")</f>
        <v>No</v>
      </c>
      <c r="AF35" s="167"/>
      <c r="AG35" s="116"/>
    </row>
    <row r="36" spans="1:33">
      <c r="A36" s="132"/>
      <c r="B36" s="37"/>
      <c r="C36" s="38"/>
      <c r="D36" s="38"/>
      <c r="E36" s="38"/>
      <c r="F36" s="38"/>
      <c r="G36" s="38"/>
      <c r="H36" s="38"/>
      <c r="I36" s="38"/>
      <c r="J36" s="38"/>
      <c r="K36" s="38"/>
      <c r="L36" s="38"/>
      <c r="M36" s="38"/>
      <c r="N36" s="141"/>
      <c r="O36" s="144"/>
      <c r="P36" s="150"/>
      <c r="Q36" s="38"/>
      <c r="R36" s="38"/>
      <c r="S36" s="38"/>
      <c r="T36" s="38"/>
      <c r="U36" s="38"/>
      <c r="V36" s="38"/>
      <c r="W36" s="38"/>
      <c r="X36" s="38"/>
      <c r="Y36" s="38"/>
      <c r="Z36" s="38"/>
      <c r="AA36" s="38"/>
      <c r="AB36" s="141"/>
      <c r="AC36" s="144"/>
      <c r="AD36" s="150"/>
      <c r="AE36" s="57" t="s">
        <v>86</v>
      </c>
      <c r="AF36" s="167"/>
      <c r="AG36" s="103" t="s">
        <v>124</v>
      </c>
    </row>
    <row r="37" spans="1:33">
      <c r="A37" s="133"/>
      <c r="B37" s="37"/>
      <c r="C37" s="38"/>
      <c r="D37" s="38"/>
      <c r="E37" s="38"/>
      <c r="F37" s="38"/>
      <c r="G37" s="38"/>
      <c r="H37" s="38"/>
      <c r="I37" s="38"/>
      <c r="J37" s="38"/>
      <c r="K37" s="38"/>
      <c r="L37" s="38"/>
      <c r="M37" s="38"/>
      <c r="N37" s="141"/>
      <c r="O37" s="144"/>
      <c r="P37" s="150"/>
      <c r="Q37" s="38"/>
      <c r="R37" s="38"/>
      <c r="S37" s="38"/>
      <c r="T37" s="38"/>
      <c r="U37" s="38"/>
      <c r="V37" s="38"/>
      <c r="W37" s="38"/>
      <c r="X37" s="38"/>
      <c r="Y37" s="38"/>
      <c r="Z37" s="38"/>
      <c r="AA37" s="38"/>
      <c r="AB37" s="141"/>
      <c r="AC37" s="144"/>
      <c r="AD37" s="150"/>
      <c r="AE37" s="96" t="str">
        <f>IF(AD34="OK","Yes","No")</f>
        <v>No</v>
      </c>
      <c r="AF37" s="167"/>
      <c r="AG37" s="117"/>
    </row>
    <row r="38" spans="1:33">
      <c r="A38" s="73" t="str">
        <f>IF(AE33="Cycle Complete", "", "Caution: Previous cycle incomplete")</f>
        <v>Caution: Previous cycle incomplete</v>
      </c>
      <c r="B38" s="39"/>
      <c r="C38" s="40"/>
      <c r="D38" s="40"/>
      <c r="E38" s="40"/>
      <c r="F38" s="40"/>
      <c r="G38" s="40"/>
      <c r="H38" s="40"/>
      <c r="I38" s="40"/>
      <c r="J38" s="40"/>
      <c r="K38" s="40"/>
      <c r="L38" s="40"/>
      <c r="M38" s="40"/>
      <c r="N38" s="142"/>
      <c r="O38" s="145"/>
      <c r="P38" s="151"/>
      <c r="Q38" s="40"/>
      <c r="R38" s="40"/>
      <c r="S38" s="40"/>
      <c r="T38" s="40"/>
      <c r="U38" s="40"/>
      <c r="V38" s="40"/>
      <c r="W38" s="40"/>
      <c r="X38" s="40"/>
      <c r="Y38" s="40"/>
      <c r="Z38" s="40"/>
      <c r="AA38" s="40"/>
      <c r="AB38" s="142"/>
      <c r="AC38" s="145"/>
      <c r="AD38" s="151"/>
      <c r="AE38" s="59" t="str">
        <f>IF(AND(AE35="Yes",AE37="Yes"),"Cycle Complete","Cycle Incomplete")</f>
        <v>Cycle Incomplete</v>
      </c>
      <c r="AF38" s="168"/>
      <c r="AG38" s="118"/>
    </row>
    <row r="39" spans="1:33" ht="15" customHeight="1">
      <c r="A39" s="128"/>
      <c r="B39" s="47"/>
      <c r="C39" s="48"/>
      <c r="D39" s="48"/>
      <c r="E39" s="48"/>
      <c r="F39" s="48"/>
      <c r="G39" s="48"/>
      <c r="H39" s="48"/>
      <c r="I39" s="48"/>
      <c r="J39" s="48"/>
      <c r="K39" s="48"/>
      <c r="L39" s="48"/>
      <c r="M39" s="48"/>
      <c r="N39" s="134"/>
      <c r="O39" s="137">
        <f t="shared" ref="O39" si="16">COUNTIF(C39:M43,"y")</f>
        <v>0</v>
      </c>
      <c r="P39" s="146" t="str">
        <f t="shared" ref="P39" si="17">IF(O39&gt;0,"OK","No Observation")</f>
        <v>No Observation</v>
      </c>
      <c r="Q39" s="48"/>
      <c r="R39" s="48"/>
      <c r="S39" s="48"/>
      <c r="T39" s="48"/>
      <c r="U39" s="48"/>
      <c r="V39" s="48"/>
      <c r="W39" s="48"/>
      <c r="X39" s="48"/>
      <c r="Y39" s="48"/>
      <c r="Z39" s="48"/>
      <c r="AA39" s="48"/>
      <c r="AB39" s="134"/>
      <c r="AC39" s="137">
        <f>COUNTIF(Q39:AA43,"Y")</f>
        <v>0</v>
      </c>
      <c r="AD39" s="146" t="str">
        <f t="shared" ref="AD39" si="18">IF(AC39&gt;0,"OK","No Debrief")</f>
        <v>No Debrief</v>
      </c>
      <c r="AE39" s="70" t="s">
        <v>85</v>
      </c>
      <c r="AF39" s="171"/>
      <c r="AG39" s="119"/>
    </row>
    <row r="40" spans="1:33">
      <c r="A40" s="129"/>
      <c r="B40" s="49"/>
      <c r="C40" s="50"/>
      <c r="D40" s="50"/>
      <c r="E40" s="50"/>
      <c r="F40" s="50"/>
      <c r="G40" s="50"/>
      <c r="H40" s="50"/>
      <c r="I40" s="50"/>
      <c r="J40" s="50"/>
      <c r="K40" s="50"/>
      <c r="L40" s="50"/>
      <c r="M40" s="50"/>
      <c r="N40" s="135"/>
      <c r="O40" s="138"/>
      <c r="P40" s="147"/>
      <c r="Q40" s="50"/>
      <c r="R40" s="50"/>
      <c r="S40" s="50"/>
      <c r="T40" s="50"/>
      <c r="U40" s="50"/>
      <c r="V40" s="50"/>
      <c r="W40" s="50"/>
      <c r="X40" s="50"/>
      <c r="Y40" s="50"/>
      <c r="Z40" s="50"/>
      <c r="AA40" s="50"/>
      <c r="AB40" s="135"/>
      <c r="AC40" s="138"/>
      <c r="AD40" s="147"/>
      <c r="AE40" s="96" t="str">
        <f>IF(P39="OK", "Yes", "No")</f>
        <v>No</v>
      </c>
      <c r="AF40" s="172"/>
      <c r="AG40" s="120"/>
    </row>
    <row r="41" spans="1:33">
      <c r="A41" s="129"/>
      <c r="B41" s="49"/>
      <c r="C41" s="50"/>
      <c r="D41" s="50"/>
      <c r="E41" s="50"/>
      <c r="F41" s="50"/>
      <c r="G41" s="50"/>
      <c r="H41" s="50"/>
      <c r="I41" s="50"/>
      <c r="J41" s="50"/>
      <c r="K41" s="50"/>
      <c r="L41" s="50"/>
      <c r="M41" s="50"/>
      <c r="N41" s="135"/>
      <c r="O41" s="138"/>
      <c r="P41" s="147"/>
      <c r="Q41" s="50"/>
      <c r="R41" s="50"/>
      <c r="S41" s="50"/>
      <c r="T41" s="50"/>
      <c r="U41" s="50"/>
      <c r="V41" s="50"/>
      <c r="W41" s="50"/>
      <c r="X41" s="50"/>
      <c r="Y41" s="50"/>
      <c r="Z41" s="50"/>
      <c r="AA41" s="50"/>
      <c r="AB41" s="135"/>
      <c r="AC41" s="138"/>
      <c r="AD41" s="147"/>
      <c r="AE41" s="57" t="s">
        <v>86</v>
      </c>
      <c r="AF41" s="172"/>
      <c r="AG41" s="103" t="s">
        <v>124</v>
      </c>
    </row>
    <row r="42" spans="1:33">
      <c r="A42" s="130"/>
      <c r="B42" s="49"/>
      <c r="C42" s="50"/>
      <c r="D42" s="50"/>
      <c r="E42" s="50"/>
      <c r="F42" s="50"/>
      <c r="G42" s="50"/>
      <c r="H42" s="50"/>
      <c r="I42" s="50"/>
      <c r="J42" s="50"/>
      <c r="K42" s="50"/>
      <c r="L42" s="50"/>
      <c r="M42" s="50"/>
      <c r="N42" s="135"/>
      <c r="O42" s="138"/>
      <c r="P42" s="147"/>
      <c r="Q42" s="50"/>
      <c r="R42" s="50"/>
      <c r="S42" s="50"/>
      <c r="T42" s="50"/>
      <c r="U42" s="50"/>
      <c r="V42" s="50"/>
      <c r="W42" s="50"/>
      <c r="X42" s="50"/>
      <c r="Y42" s="50"/>
      <c r="Z42" s="50"/>
      <c r="AA42" s="50"/>
      <c r="AB42" s="135"/>
      <c r="AC42" s="138"/>
      <c r="AD42" s="147"/>
      <c r="AE42" s="96" t="str">
        <f>IF(AD39="OK","Yes","No")</f>
        <v>No</v>
      </c>
      <c r="AF42" s="172"/>
      <c r="AG42" s="121"/>
    </row>
    <row r="43" spans="1:33">
      <c r="A43" s="55" t="str">
        <f>IF(AE38="Cycle Complete", "", "Caution: Previous cycle incomplete")</f>
        <v>Caution: Previous cycle incomplete</v>
      </c>
      <c r="B43" s="51"/>
      <c r="C43" s="52"/>
      <c r="D43" s="52"/>
      <c r="E43" s="52"/>
      <c r="F43" s="52"/>
      <c r="G43" s="52"/>
      <c r="H43" s="52"/>
      <c r="I43" s="52"/>
      <c r="J43" s="52"/>
      <c r="K43" s="52"/>
      <c r="L43" s="52"/>
      <c r="M43" s="52"/>
      <c r="N43" s="136"/>
      <c r="O43" s="139"/>
      <c r="P43" s="148"/>
      <c r="Q43" s="52"/>
      <c r="R43" s="52"/>
      <c r="S43" s="52"/>
      <c r="T43" s="52"/>
      <c r="U43" s="52"/>
      <c r="V43" s="52"/>
      <c r="W43" s="52"/>
      <c r="X43" s="52"/>
      <c r="Y43" s="52"/>
      <c r="Z43" s="52"/>
      <c r="AA43" s="52"/>
      <c r="AB43" s="136"/>
      <c r="AC43" s="139"/>
      <c r="AD43" s="148"/>
      <c r="AE43" s="59" t="str">
        <f>IF(AND(AE40="Yes",AE42="Yes"),"Cycle Complete","Cycle Incomplete")</f>
        <v>Cycle Incomplete</v>
      </c>
      <c r="AF43" s="173"/>
      <c r="AG43" s="122"/>
    </row>
    <row r="44" spans="1:33" ht="15" customHeight="1">
      <c r="A44" s="131"/>
      <c r="B44" s="35"/>
      <c r="C44" s="36"/>
      <c r="D44" s="36"/>
      <c r="E44" s="36"/>
      <c r="F44" s="36"/>
      <c r="G44" s="36"/>
      <c r="H44" s="36"/>
      <c r="I44" s="36"/>
      <c r="J44" s="36"/>
      <c r="K44" s="36"/>
      <c r="L44" s="36"/>
      <c r="M44" s="36"/>
      <c r="N44" s="140"/>
      <c r="O44" s="143">
        <f t="shared" ref="O44" si="19">COUNTIF(C44:M48,"y")</f>
        <v>0</v>
      </c>
      <c r="P44" s="149" t="str">
        <f t="shared" ref="P44" si="20">IF(O44&gt;0,"OK","No Observation")</f>
        <v>No Observation</v>
      </c>
      <c r="Q44" s="36"/>
      <c r="R44" s="36"/>
      <c r="S44" s="36"/>
      <c r="T44" s="36"/>
      <c r="U44" s="36"/>
      <c r="V44" s="36"/>
      <c r="W44" s="36"/>
      <c r="X44" s="36"/>
      <c r="Y44" s="36"/>
      <c r="Z44" s="36"/>
      <c r="AA44" s="36"/>
      <c r="AB44" s="140"/>
      <c r="AC44" s="143">
        <f>COUNTIF(Q44:AA48,"Y")</f>
        <v>0</v>
      </c>
      <c r="AD44" s="149" t="str">
        <f t="shared" ref="AD44" si="21">IF(AC44&gt;0,"OK","No Debrief")</f>
        <v>No Debrief</v>
      </c>
      <c r="AE44" s="70" t="s">
        <v>85</v>
      </c>
      <c r="AF44" s="166"/>
      <c r="AG44" s="115"/>
    </row>
    <row r="45" spans="1:33">
      <c r="A45" s="132"/>
      <c r="B45" s="37"/>
      <c r="C45" s="38"/>
      <c r="D45" s="38"/>
      <c r="E45" s="38"/>
      <c r="F45" s="38"/>
      <c r="G45" s="38"/>
      <c r="H45" s="38"/>
      <c r="I45" s="38"/>
      <c r="J45" s="38"/>
      <c r="K45" s="38"/>
      <c r="L45" s="38"/>
      <c r="M45" s="38"/>
      <c r="N45" s="141"/>
      <c r="O45" s="144"/>
      <c r="P45" s="150"/>
      <c r="Q45" s="38"/>
      <c r="R45" s="38"/>
      <c r="S45" s="38"/>
      <c r="T45" s="38"/>
      <c r="U45" s="38"/>
      <c r="V45" s="38"/>
      <c r="W45" s="38"/>
      <c r="X45" s="38"/>
      <c r="Y45" s="38"/>
      <c r="Z45" s="38"/>
      <c r="AA45" s="38"/>
      <c r="AB45" s="141"/>
      <c r="AC45" s="144"/>
      <c r="AD45" s="150"/>
      <c r="AE45" s="96" t="str">
        <f>IF(P44="OK", "Yes", "No")</f>
        <v>No</v>
      </c>
      <c r="AF45" s="167"/>
      <c r="AG45" s="116"/>
    </row>
    <row r="46" spans="1:33">
      <c r="A46" s="132"/>
      <c r="B46" s="37"/>
      <c r="C46" s="38"/>
      <c r="D46" s="38"/>
      <c r="E46" s="38"/>
      <c r="F46" s="38"/>
      <c r="G46" s="38"/>
      <c r="H46" s="38"/>
      <c r="I46" s="38"/>
      <c r="J46" s="38"/>
      <c r="K46" s="38"/>
      <c r="L46" s="38"/>
      <c r="M46" s="38"/>
      <c r="N46" s="141"/>
      <c r="O46" s="144"/>
      <c r="P46" s="150"/>
      <c r="Q46" s="38"/>
      <c r="R46" s="38"/>
      <c r="S46" s="38"/>
      <c r="T46" s="38"/>
      <c r="U46" s="38"/>
      <c r="V46" s="38"/>
      <c r="W46" s="38"/>
      <c r="X46" s="38"/>
      <c r="Y46" s="38"/>
      <c r="Z46" s="38"/>
      <c r="AA46" s="38"/>
      <c r="AB46" s="141"/>
      <c r="AC46" s="144"/>
      <c r="AD46" s="150"/>
      <c r="AE46" s="57" t="s">
        <v>86</v>
      </c>
      <c r="AF46" s="167"/>
      <c r="AG46" s="103" t="s">
        <v>124</v>
      </c>
    </row>
    <row r="47" spans="1:33">
      <c r="A47" s="133"/>
      <c r="B47" s="37"/>
      <c r="C47" s="38"/>
      <c r="D47" s="38"/>
      <c r="E47" s="38"/>
      <c r="F47" s="38"/>
      <c r="G47" s="38"/>
      <c r="H47" s="38"/>
      <c r="I47" s="38"/>
      <c r="J47" s="38"/>
      <c r="K47" s="38"/>
      <c r="L47" s="38"/>
      <c r="M47" s="38"/>
      <c r="N47" s="141"/>
      <c r="O47" s="144"/>
      <c r="P47" s="150"/>
      <c r="Q47" s="38"/>
      <c r="R47" s="38"/>
      <c r="S47" s="38"/>
      <c r="T47" s="38"/>
      <c r="U47" s="38"/>
      <c r="V47" s="38"/>
      <c r="W47" s="38"/>
      <c r="X47" s="38"/>
      <c r="Y47" s="38"/>
      <c r="Z47" s="38"/>
      <c r="AA47" s="38"/>
      <c r="AB47" s="141"/>
      <c r="AC47" s="144"/>
      <c r="AD47" s="150"/>
      <c r="AE47" s="96" t="str">
        <f>IF(AD44="OK","Yes","No")</f>
        <v>No</v>
      </c>
      <c r="AF47" s="167"/>
      <c r="AG47" s="117"/>
    </row>
    <row r="48" spans="1:33">
      <c r="A48" s="73" t="str">
        <f>IF(AE43="Cycle Complete", "", "Caution: Previous cycle incomplete")</f>
        <v>Caution: Previous cycle incomplete</v>
      </c>
      <c r="B48" s="39"/>
      <c r="C48" s="40"/>
      <c r="D48" s="40"/>
      <c r="E48" s="40"/>
      <c r="F48" s="40"/>
      <c r="G48" s="40"/>
      <c r="H48" s="40"/>
      <c r="I48" s="40"/>
      <c r="J48" s="40"/>
      <c r="K48" s="40"/>
      <c r="L48" s="40"/>
      <c r="M48" s="40"/>
      <c r="N48" s="142"/>
      <c r="O48" s="145"/>
      <c r="P48" s="151"/>
      <c r="Q48" s="40"/>
      <c r="R48" s="40"/>
      <c r="S48" s="40"/>
      <c r="T48" s="40"/>
      <c r="U48" s="40"/>
      <c r="V48" s="40"/>
      <c r="W48" s="40"/>
      <c r="X48" s="40"/>
      <c r="Y48" s="40"/>
      <c r="Z48" s="40"/>
      <c r="AA48" s="40"/>
      <c r="AB48" s="142"/>
      <c r="AC48" s="145"/>
      <c r="AD48" s="151"/>
      <c r="AE48" s="59" t="str">
        <f>IF(AND(AE45="Yes",AE47="Yes"),"Cycle Complete","Cycle Incomplete")</f>
        <v>Cycle Incomplete</v>
      </c>
      <c r="AF48" s="168"/>
      <c r="AG48" s="118"/>
    </row>
    <row r="49" spans="1:33" ht="15" customHeight="1">
      <c r="A49" s="128"/>
      <c r="B49" s="47"/>
      <c r="C49" s="48"/>
      <c r="D49" s="48"/>
      <c r="E49" s="48"/>
      <c r="F49" s="48"/>
      <c r="G49" s="48"/>
      <c r="H49" s="48"/>
      <c r="I49" s="48"/>
      <c r="J49" s="48"/>
      <c r="K49" s="48"/>
      <c r="L49" s="48"/>
      <c r="M49" s="48"/>
      <c r="N49" s="134"/>
      <c r="O49" s="137">
        <f t="shared" ref="O49" si="22">COUNTIF(C49:M53,"y")</f>
        <v>0</v>
      </c>
      <c r="P49" s="146" t="str">
        <f t="shared" ref="P49" si="23">IF(O49&gt;0,"OK","No Observation")</f>
        <v>No Observation</v>
      </c>
      <c r="Q49" s="48"/>
      <c r="R49" s="48"/>
      <c r="S49" s="48"/>
      <c r="T49" s="48"/>
      <c r="U49" s="48"/>
      <c r="V49" s="48"/>
      <c r="W49" s="48"/>
      <c r="X49" s="48"/>
      <c r="Y49" s="48"/>
      <c r="Z49" s="48"/>
      <c r="AA49" s="48"/>
      <c r="AB49" s="134"/>
      <c r="AC49" s="137">
        <f>COUNTIF(Q49:AA53,"Y")</f>
        <v>0</v>
      </c>
      <c r="AD49" s="146" t="str">
        <f t="shared" ref="AD49" si="24">IF(AC49&gt;0,"OK","No Debrief")</f>
        <v>No Debrief</v>
      </c>
      <c r="AE49" s="70" t="s">
        <v>85</v>
      </c>
      <c r="AF49" s="171"/>
      <c r="AG49" s="119"/>
    </row>
    <row r="50" spans="1:33">
      <c r="A50" s="129"/>
      <c r="B50" s="49"/>
      <c r="C50" s="50"/>
      <c r="D50" s="50"/>
      <c r="E50" s="50"/>
      <c r="F50" s="50"/>
      <c r="G50" s="50"/>
      <c r="H50" s="50"/>
      <c r="I50" s="50"/>
      <c r="J50" s="50"/>
      <c r="K50" s="50"/>
      <c r="L50" s="50"/>
      <c r="M50" s="50"/>
      <c r="N50" s="135"/>
      <c r="O50" s="138"/>
      <c r="P50" s="147"/>
      <c r="Q50" s="50"/>
      <c r="R50" s="50"/>
      <c r="S50" s="50"/>
      <c r="T50" s="50"/>
      <c r="U50" s="50"/>
      <c r="V50" s="50"/>
      <c r="W50" s="50"/>
      <c r="X50" s="50"/>
      <c r="Y50" s="50"/>
      <c r="Z50" s="50"/>
      <c r="AA50" s="50"/>
      <c r="AB50" s="135"/>
      <c r="AC50" s="138"/>
      <c r="AD50" s="147"/>
      <c r="AE50" s="96" t="str">
        <f>IF(P49="OK", "Yes", "No")</f>
        <v>No</v>
      </c>
      <c r="AF50" s="172"/>
      <c r="AG50" s="120"/>
    </row>
    <row r="51" spans="1:33">
      <c r="A51" s="129"/>
      <c r="B51" s="49"/>
      <c r="C51" s="50"/>
      <c r="D51" s="50"/>
      <c r="E51" s="50"/>
      <c r="F51" s="50"/>
      <c r="G51" s="50"/>
      <c r="H51" s="50"/>
      <c r="I51" s="50"/>
      <c r="J51" s="50"/>
      <c r="K51" s="50"/>
      <c r="L51" s="50"/>
      <c r="M51" s="50"/>
      <c r="N51" s="135"/>
      <c r="O51" s="138"/>
      <c r="P51" s="147"/>
      <c r="Q51" s="50"/>
      <c r="R51" s="50"/>
      <c r="S51" s="50"/>
      <c r="T51" s="50"/>
      <c r="U51" s="50"/>
      <c r="V51" s="50"/>
      <c r="W51" s="50"/>
      <c r="X51" s="50"/>
      <c r="Y51" s="50"/>
      <c r="Z51" s="50"/>
      <c r="AA51" s="50"/>
      <c r="AB51" s="135"/>
      <c r="AC51" s="138"/>
      <c r="AD51" s="147"/>
      <c r="AE51" s="57" t="s">
        <v>86</v>
      </c>
      <c r="AF51" s="172"/>
      <c r="AG51" s="103" t="s">
        <v>124</v>
      </c>
    </row>
    <row r="52" spans="1:33">
      <c r="A52" s="130"/>
      <c r="B52" s="49"/>
      <c r="C52" s="50"/>
      <c r="D52" s="50"/>
      <c r="E52" s="50"/>
      <c r="F52" s="50"/>
      <c r="G52" s="50"/>
      <c r="H52" s="50"/>
      <c r="I52" s="50"/>
      <c r="J52" s="50"/>
      <c r="K52" s="50"/>
      <c r="L52" s="50"/>
      <c r="M52" s="50"/>
      <c r="N52" s="135"/>
      <c r="O52" s="138"/>
      <c r="P52" s="147"/>
      <c r="Q52" s="50"/>
      <c r="R52" s="50"/>
      <c r="S52" s="50"/>
      <c r="T52" s="50"/>
      <c r="U52" s="50"/>
      <c r="V52" s="50"/>
      <c r="W52" s="50"/>
      <c r="X52" s="50"/>
      <c r="Y52" s="50"/>
      <c r="Z52" s="50"/>
      <c r="AA52" s="50"/>
      <c r="AB52" s="135"/>
      <c r="AC52" s="138"/>
      <c r="AD52" s="147"/>
      <c r="AE52" s="96" t="str">
        <f>IF(AD49="OK","Yes","No")</f>
        <v>No</v>
      </c>
      <c r="AF52" s="172"/>
      <c r="AG52" s="121"/>
    </row>
    <row r="53" spans="1:33">
      <c r="A53" s="55" t="str">
        <f>IF(AE48="Cycle Complete", "", "Caution: Previous cycle incomplete")</f>
        <v>Caution: Previous cycle incomplete</v>
      </c>
      <c r="B53" s="51"/>
      <c r="C53" s="52"/>
      <c r="D53" s="52"/>
      <c r="E53" s="52"/>
      <c r="F53" s="52"/>
      <c r="G53" s="52"/>
      <c r="H53" s="52"/>
      <c r="I53" s="52"/>
      <c r="J53" s="52"/>
      <c r="K53" s="52"/>
      <c r="L53" s="52"/>
      <c r="M53" s="52"/>
      <c r="N53" s="136"/>
      <c r="O53" s="139"/>
      <c r="P53" s="148"/>
      <c r="Q53" s="52"/>
      <c r="R53" s="52"/>
      <c r="S53" s="52"/>
      <c r="T53" s="52"/>
      <c r="U53" s="52"/>
      <c r="V53" s="52"/>
      <c r="W53" s="52"/>
      <c r="X53" s="52"/>
      <c r="Y53" s="52"/>
      <c r="Z53" s="52"/>
      <c r="AA53" s="52"/>
      <c r="AB53" s="136"/>
      <c r="AC53" s="139"/>
      <c r="AD53" s="148"/>
      <c r="AE53" s="59" t="str">
        <f>IF(AND(AE50="Yes",AE52="Yes"),"Cycle Complete","Cycle Incomplete")</f>
        <v>Cycle Incomplete</v>
      </c>
      <c r="AF53" s="173"/>
      <c r="AG53" s="122"/>
    </row>
    <row r="54" spans="1:33" ht="15" customHeight="1">
      <c r="A54" s="131"/>
      <c r="B54" s="35"/>
      <c r="C54" s="36"/>
      <c r="D54" s="36"/>
      <c r="E54" s="36"/>
      <c r="F54" s="36"/>
      <c r="G54" s="36"/>
      <c r="H54" s="36"/>
      <c r="I54" s="36"/>
      <c r="J54" s="36"/>
      <c r="K54" s="36"/>
      <c r="L54" s="36"/>
      <c r="M54" s="36"/>
      <c r="N54" s="140"/>
      <c r="O54" s="143">
        <f t="shared" ref="O54" si="25">COUNTIF(C54:M58,"y")</f>
        <v>0</v>
      </c>
      <c r="P54" s="149" t="str">
        <f t="shared" ref="P54" si="26">IF(O54&gt;0,"OK","No Observation")</f>
        <v>No Observation</v>
      </c>
      <c r="Q54" s="36"/>
      <c r="R54" s="36"/>
      <c r="S54" s="36"/>
      <c r="T54" s="36"/>
      <c r="U54" s="36"/>
      <c r="V54" s="36"/>
      <c r="W54" s="36"/>
      <c r="X54" s="36"/>
      <c r="Y54" s="36"/>
      <c r="Z54" s="36"/>
      <c r="AA54" s="36"/>
      <c r="AB54" s="140"/>
      <c r="AC54" s="143">
        <f>COUNTIF(Q54:AA58,"Y")</f>
        <v>0</v>
      </c>
      <c r="AD54" s="149" t="str">
        <f t="shared" ref="AD54" si="27">IF(AC54&gt;0,"OK","No Debrief")</f>
        <v>No Debrief</v>
      </c>
      <c r="AE54" s="70" t="s">
        <v>85</v>
      </c>
      <c r="AF54" s="166"/>
      <c r="AG54" s="115"/>
    </row>
    <row r="55" spans="1:33">
      <c r="A55" s="132"/>
      <c r="B55" s="37"/>
      <c r="C55" s="38"/>
      <c r="D55" s="38"/>
      <c r="E55" s="38"/>
      <c r="F55" s="38"/>
      <c r="G55" s="38"/>
      <c r="H55" s="38"/>
      <c r="I55" s="38"/>
      <c r="J55" s="38"/>
      <c r="K55" s="38"/>
      <c r="L55" s="38"/>
      <c r="M55" s="38"/>
      <c r="N55" s="141"/>
      <c r="O55" s="144"/>
      <c r="P55" s="150"/>
      <c r="Q55" s="38"/>
      <c r="R55" s="38"/>
      <c r="S55" s="38"/>
      <c r="T55" s="38"/>
      <c r="U55" s="38"/>
      <c r="V55" s="38"/>
      <c r="W55" s="38"/>
      <c r="X55" s="38"/>
      <c r="Y55" s="38"/>
      <c r="Z55" s="38"/>
      <c r="AA55" s="38"/>
      <c r="AB55" s="141"/>
      <c r="AC55" s="144"/>
      <c r="AD55" s="150"/>
      <c r="AE55" s="96" t="str">
        <f>IF(P54="OK", "Yes", "No")</f>
        <v>No</v>
      </c>
      <c r="AF55" s="167"/>
      <c r="AG55" s="116"/>
    </row>
    <row r="56" spans="1:33">
      <c r="A56" s="132"/>
      <c r="B56" s="37"/>
      <c r="C56" s="38"/>
      <c r="D56" s="38"/>
      <c r="E56" s="38"/>
      <c r="F56" s="38"/>
      <c r="G56" s="38"/>
      <c r="H56" s="38"/>
      <c r="I56" s="38"/>
      <c r="J56" s="38"/>
      <c r="K56" s="38"/>
      <c r="L56" s="38"/>
      <c r="M56" s="38"/>
      <c r="N56" s="141"/>
      <c r="O56" s="144"/>
      <c r="P56" s="150"/>
      <c r="Q56" s="38"/>
      <c r="R56" s="38"/>
      <c r="S56" s="38"/>
      <c r="T56" s="38"/>
      <c r="U56" s="38"/>
      <c r="V56" s="38"/>
      <c r="W56" s="38"/>
      <c r="X56" s="38"/>
      <c r="Y56" s="38"/>
      <c r="Z56" s="38"/>
      <c r="AA56" s="38"/>
      <c r="AB56" s="141"/>
      <c r="AC56" s="144"/>
      <c r="AD56" s="150"/>
      <c r="AE56" s="57" t="s">
        <v>86</v>
      </c>
      <c r="AF56" s="167"/>
      <c r="AG56" s="103" t="s">
        <v>124</v>
      </c>
    </row>
    <row r="57" spans="1:33">
      <c r="A57" s="133"/>
      <c r="B57" s="37"/>
      <c r="C57" s="38"/>
      <c r="D57" s="38"/>
      <c r="E57" s="38"/>
      <c r="F57" s="38"/>
      <c r="G57" s="38"/>
      <c r="H57" s="38"/>
      <c r="I57" s="38"/>
      <c r="J57" s="38"/>
      <c r="K57" s="38"/>
      <c r="L57" s="38"/>
      <c r="M57" s="38"/>
      <c r="N57" s="141"/>
      <c r="O57" s="144"/>
      <c r="P57" s="150"/>
      <c r="Q57" s="38"/>
      <c r="R57" s="38"/>
      <c r="S57" s="38"/>
      <c r="T57" s="38"/>
      <c r="U57" s="38"/>
      <c r="V57" s="38"/>
      <c r="W57" s="38"/>
      <c r="X57" s="38"/>
      <c r="Y57" s="38"/>
      <c r="Z57" s="38"/>
      <c r="AA57" s="38"/>
      <c r="AB57" s="141"/>
      <c r="AC57" s="144"/>
      <c r="AD57" s="150"/>
      <c r="AE57" s="96" t="str">
        <f>IF(AD54="OK","Yes","No")</f>
        <v>No</v>
      </c>
      <c r="AF57" s="167"/>
      <c r="AG57" s="117"/>
    </row>
    <row r="58" spans="1:33">
      <c r="A58" s="73" t="str">
        <f>IF(AE53="Cycle Complete", "", "Caution: Previous cycle incomplete")</f>
        <v>Caution: Previous cycle incomplete</v>
      </c>
      <c r="B58" s="39"/>
      <c r="C58" s="40"/>
      <c r="D58" s="40"/>
      <c r="E58" s="40"/>
      <c r="F58" s="40"/>
      <c r="G58" s="40"/>
      <c r="H58" s="40"/>
      <c r="I58" s="40"/>
      <c r="J58" s="40"/>
      <c r="K58" s="40"/>
      <c r="L58" s="40"/>
      <c r="M58" s="40"/>
      <c r="N58" s="142"/>
      <c r="O58" s="145"/>
      <c r="P58" s="151"/>
      <c r="Q58" s="40"/>
      <c r="R58" s="40"/>
      <c r="S58" s="40"/>
      <c r="T58" s="40"/>
      <c r="U58" s="40"/>
      <c r="V58" s="40"/>
      <c r="W58" s="40"/>
      <c r="X58" s="40"/>
      <c r="Y58" s="40"/>
      <c r="Z58" s="40"/>
      <c r="AA58" s="40"/>
      <c r="AB58" s="142"/>
      <c r="AC58" s="145"/>
      <c r="AD58" s="151"/>
      <c r="AE58" s="59" t="str">
        <f>IF(AND(AE55="Yes",AE57="Yes"),"Cycle Complete","Cycle Incomplete")</f>
        <v>Cycle Incomplete</v>
      </c>
      <c r="AF58" s="168"/>
      <c r="AG58" s="118"/>
    </row>
    <row r="59" spans="1:33" ht="15" customHeight="1">
      <c r="A59" s="128"/>
      <c r="B59" s="47"/>
      <c r="C59" s="48"/>
      <c r="D59" s="48"/>
      <c r="E59" s="48"/>
      <c r="F59" s="48"/>
      <c r="G59" s="48"/>
      <c r="H59" s="48"/>
      <c r="I59" s="48"/>
      <c r="J59" s="48"/>
      <c r="K59" s="48"/>
      <c r="L59" s="48"/>
      <c r="M59" s="48"/>
      <c r="N59" s="134"/>
      <c r="O59" s="137">
        <f t="shared" ref="O59" si="28">COUNTIF(C59:M63,"y")</f>
        <v>0</v>
      </c>
      <c r="P59" s="146" t="str">
        <f t="shared" ref="P59" si="29">IF(O59&gt;0,"OK","No Observation")</f>
        <v>No Observation</v>
      </c>
      <c r="Q59" s="48"/>
      <c r="R59" s="48"/>
      <c r="S59" s="48"/>
      <c r="T59" s="48"/>
      <c r="U59" s="48"/>
      <c r="V59" s="48"/>
      <c r="W59" s="48"/>
      <c r="X59" s="48"/>
      <c r="Y59" s="48"/>
      <c r="Z59" s="48"/>
      <c r="AA59" s="48"/>
      <c r="AB59" s="134"/>
      <c r="AC59" s="137">
        <f>COUNTIF(Q59:AA63,"Y")</f>
        <v>0</v>
      </c>
      <c r="AD59" s="146" t="str">
        <f t="shared" ref="AD59" si="30">IF(AC59&gt;0,"OK","No Debrief")</f>
        <v>No Debrief</v>
      </c>
      <c r="AE59" s="70" t="s">
        <v>85</v>
      </c>
      <c r="AF59" s="171"/>
      <c r="AG59" s="119"/>
    </row>
    <row r="60" spans="1:33">
      <c r="A60" s="129"/>
      <c r="B60" s="49"/>
      <c r="C60" s="50"/>
      <c r="D60" s="50"/>
      <c r="E60" s="50"/>
      <c r="F60" s="50"/>
      <c r="G60" s="50"/>
      <c r="H60" s="50"/>
      <c r="I60" s="50"/>
      <c r="J60" s="50"/>
      <c r="K60" s="50"/>
      <c r="L60" s="50"/>
      <c r="M60" s="50"/>
      <c r="N60" s="135"/>
      <c r="O60" s="138"/>
      <c r="P60" s="147"/>
      <c r="Q60" s="50"/>
      <c r="R60" s="50"/>
      <c r="S60" s="50"/>
      <c r="T60" s="50"/>
      <c r="U60" s="50"/>
      <c r="V60" s="50"/>
      <c r="W60" s="50"/>
      <c r="X60" s="50"/>
      <c r="Y60" s="50"/>
      <c r="Z60" s="50"/>
      <c r="AA60" s="50"/>
      <c r="AB60" s="135"/>
      <c r="AC60" s="138"/>
      <c r="AD60" s="147"/>
      <c r="AE60" s="96" t="str">
        <f>IF(P59="OK", "Yes", "No")</f>
        <v>No</v>
      </c>
      <c r="AF60" s="172"/>
      <c r="AG60" s="120"/>
    </row>
    <row r="61" spans="1:33">
      <c r="A61" s="129"/>
      <c r="B61" s="49"/>
      <c r="C61" s="50"/>
      <c r="D61" s="50"/>
      <c r="E61" s="50"/>
      <c r="F61" s="50"/>
      <c r="G61" s="50"/>
      <c r="H61" s="50"/>
      <c r="I61" s="50"/>
      <c r="J61" s="50"/>
      <c r="K61" s="50"/>
      <c r="L61" s="50"/>
      <c r="M61" s="50"/>
      <c r="N61" s="135"/>
      <c r="O61" s="138"/>
      <c r="P61" s="147"/>
      <c r="Q61" s="50"/>
      <c r="R61" s="50"/>
      <c r="S61" s="50"/>
      <c r="T61" s="50"/>
      <c r="U61" s="50"/>
      <c r="V61" s="50"/>
      <c r="W61" s="50"/>
      <c r="X61" s="50"/>
      <c r="Y61" s="50"/>
      <c r="Z61" s="50"/>
      <c r="AA61" s="50"/>
      <c r="AB61" s="135"/>
      <c r="AC61" s="138"/>
      <c r="AD61" s="147"/>
      <c r="AE61" s="57" t="s">
        <v>86</v>
      </c>
      <c r="AF61" s="172"/>
      <c r="AG61" s="103" t="s">
        <v>124</v>
      </c>
    </row>
    <row r="62" spans="1:33">
      <c r="A62" s="130"/>
      <c r="B62" s="49"/>
      <c r="C62" s="50"/>
      <c r="D62" s="50"/>
      <c r="E62" s="50"/>
      <c r="F62" s="50"/>
      <c r="G62" s="50"/>
      <c r="H62" s="50"/>
      <c r="I62" s="50"/>
      <c r="J62" s="50"/>
      <c r="K62" s="50"/>
      <c r="L62" s="50"/>
      <c r="M62" s="50"/>
      <c r="N62" s="135"/>
      <c r="O62" s="138"/>
      <c r="P62" s="147"/>
      <c r="Q62" s="50"/>
      <c r="R62" s="50"/>
      <c r="S62" s="50"/>
      <c r="T62" s="50"/>
      <c r="U62" s="50"/>
      <c r="V62" s="50"/>
      <c r="W62" s="50"/>
      <c r="X62" s="50"/>
      <c r="Y62" s="50"/>
      <c r="Z62" s="50"/>
      <c r="AA62" s="50"/>
      <c r="AB62" s="135"/>
      <c r="AC62" s="138"/>
      <c r="AD62" s="147"/>
      <c r="AE62" s="96" t="str">
        <f>IF(AD59="OK","Yes","No")</f>
        <v>No</v>
      </c>
      <c r="AF62" s="172"/>
      <c r="AG62" s="121"/>
    </row>
    <row r="63" spans="1:33">
      <c r="A63" s="55" t="str">
        <f>IF(AE58="Cycle Complete", "", "Caution: Previous cycle incomplete")</f>
        <v>Caution: Previous cycle incomplete</v>
      </c>
      <c r="B63" s="51"/>
      <c r="C63" s="52"/>
      <c r="D63" s="52"/>
      <c r="E63" s="52"/>
      <c r="F63" s="52"/>
      <c r="G63" s="52"/>
      <c r="H63" s="52"/>
      <c r="I63" s="52"/>
      <c r="J63" s="52"/>
      <c r="K63" s="52"/>
      <c r="L63" s="52"/>
      <c r="M63" s="52"/>
      <c r="N63" s="136"/>
      <c r="O63" s="139"/>
      <c r="P63" s="148"/>
      <c r="Q63" s="52"/>
      <c r="R63" s="52"/>
      <c r="S63" s="52"/>
      <c r="T63" s="52"/>
      <c r="U63" s="52"/>
      <c r="V63" s="52"/>
      <c r="W63" s="52"/>
      <c r="X63" s="52"/>
      <c r="Y63" s="52"/>
      <c r="Z63" s="52"/>
      <c r="AA63" s="52"/>
      <c r="AB63" s="136"/>
      <c r="AC63" s="139"/>
      <c r="AD63" s="148"/>
      <c r="AE63" s="59" t="str">
        <f>IF(AND(AE60="Yes",AE62="Yes"),"Cycle Complete","Cycle Incomplete")</f>
        <v>Cycle Incomplete</v>
      </c>
      <c r="AF63" s="173"/>
      <c r="AG63" s="122"/>
    </row>
    <row r="64" spans="1:33" ht="15" customHeight="1">
      <c r="A64" s="131"/>
      <c r="B64" s="35"/>
      <c r="C64" s="36"/>
      <c r="D64" s="36"/>
      <c r="E64" s="36"/>
      <c r="F64" s="36"/>
      <c r="G64" s="36"/>
      <c r="H64" s="36"/>
      <c r="I64" s="36"/>
      <c r="J64" s="36"/>
      <c r="K64" s="36"/>
      <c r="L64" s="36"/>
      <c r="M64" s="36"/>
      <c r="N64" s="140"/>
      <c r="O64" s="143">
        <f t="shared" ref="O64" si="31">COUNTIF(C64:M68,"y")</f>
        <v>0</v>
      </c>
      <c r="P64" s="149" t="str">
        <f t="shared" ref="P64" si="32">IF(O64&gt;0,"OK","No Observation")</f>
        <v>No Observation</v>
      </c>
      <c r="Q64" s="36"/>
      <c r="R64" s="36"/>
      <c r="S64" s="36"/>
      <c r="T64" s="36"/>
      <c r="U64" s="36"/>
      <c r="V64" s="36"/>
      <c r="W64" s="36"/>
      <c r="X64" s="36"/>
      <c r="Y64" s="36"/>
      <c r="Z64" s="36"/>
      <c r="AA64" s="36"/>
      <c r="AB64" s="140"/>
      <c r="AC64" s="143">
        <f>COUNTIF(Q64:AA68,"Y")</f>
        <v>0</v>
      </c>
      <c r="AD64" s="149" t="str">
        <f t="shared" ref="AD64" si="33">IF(AC64&gt;0,"OK","No Debrief")</f>
        <v>No Debrief</v>
      </c>
      <c r="AE64" s="70" t="s">
        <v>85</v>
      </c>
      <c r="AF64" s="166"/>
      <c r="AG64" s="115"/>
    </row>
    <row r="65" spans="1:33">
      <c r="A65" s="132"/>
      <c r="B65" s="37"/>
      <c r="C65" s="38"/>
      <c r="D65" s="38"/>
      <c r="E65" s="38"/>
      <c r="F65" s="38"/>
      <c r="G65" s="38"/>
      <c r="H65" s="38"/>
      <c r="I65" s="38"/>
      <c r="J65" s="38"/>
      <c r="K65" s="38"/>
      <c r="L65" s="38"/>
      <c r="M65" s="38"/>
      <c r="N65" s="141"/>
      <c r="O65" s="144"/>
      <c r="P65" s="150"/>
      <c r="Q65" s="38"/>
      <c r="R65" s="38"/>
      <c r="S65" s="38"/>
      <c r="T65" s="38"/>
      <c r="U65" s="38"/>
      <c r="V65" s="38"/>
      <c r="W65" s="38"/>
      <c r="X65" s="38"/>
      <c r="Y65" s="38"/>
      <c r="Z65" s="38"/>
      <c r="AA65" s="38"/>
      <c r="AB65" s="141"/>
      <c r="AC65" s="144"/>
      <c r="AD65" s="150"/>
      <c r="AE65" s="96" t="str">
        <f>IF(P64="OK", "Yes", "No")</f>
        <v>No</v>
      </c>
      <c r="AF65" s="167"/>
      <c r="AG65" s="116"/>
    </row>
    <row r="66" spans="1:33">
      <c r="A66" s="132"/>
      <c r="B66" s="37"/>
      <c r="C66" s="38"/>
      <c r="D66" s="38"/>
      <c r="E66" s="38"/>
      <c r="F66" s="38"/>
      <c r="G66" s="38"/>
      <c r="H66" s="38"/>
      <c r="I66" s="38"/>
      <c r="J66" s="38"/>
      <c r="K66" s="38"/>
      <c r="L66" s="38"/>
      <c r="M66" s="38"/>
      <c r="N66" s="141"/>
      <c r="O66" s="144"/>
      <c r="P66" s="150"/>
      <c r="Q66" s="38"/>
      <c r="R66" s="38"/>
      <c r="S66" s="38"/>
      <c r="T66" s="38"/>
      <c r="U66" s="38"/>
      <c r="V66" s="38"/>
      <c r="W66" s="38"/>
      <c r="X66" s="38"/>
      <c r="Y66" s="38"/>
      <c r="Z66" s="38"/>
      <c r="AA66" s="38"/>
      <c r="AB66" s="141"/>
      <c r="AC66" s="144"/>
      <c r="AD66" s="150"/>
      <c r="AE66" s="57" t="s">
        <v>86</v>
      </c>
      <c r="AF66" s="167"/>
      <c r="AG66" s="103" t="s">
        <v>124</v>
      </c>
    </row>
    <row r="67" spans="1:33">
      <c r="A67" s="133"/>
      <c r="B67" s="37"/>
      <c r="C67" s="38"/>
      <c r="D67" s="38"/>
      <c r="E67" s="38"/>
      <c r="F67" s="38"/>
      <c r="G67" s="38"/>
      <c r="H67" s="38"/>
      <c r="I67" s="38"/>
      <c r="J67" s="38"/>
      <c r="K67" s="38"/>
      <c r="L67" s="38"/>
      <c r="M67" s="38"/>
      <c r="N67" s="141"/>
      <c r="O67" s="144"/>
      <c r="P67" s="150"/>
      <c r="Q67" s="38"/>
      <c r="R67" s="38"/>
      <c r="S67" s="38"/>
      <c r="T67" s="38"/>
      <c r="U67" s="38"/>
      <c r="V67" s="38"/>
      <c r="W67" s="38"/>
      <c r="X67" s="38"/>
      <c r="Y67" s="38"/>
      <c r="Z67" s="38"/>
      <c r="AA67" s="38"/>
      <c r="AB67" s="141"/>
      <c r="AC67" s="144"/>
      <c r="AD67" s="150"/>
      <c r="AE67" s="96" t="str">
        <f>IF(AD64="OK","Yes","No")</f>
        <v>No</v>
      </c>
      <c r="AF67" s="167"/>
      <c r="AG67" s="117"/>
    </row>
    <row r="68" spans="1:33">
      <c r="A68" s="73" t="str">
        <f>IF(AE63="Cycle Complete", "", "Caution: Previous cycle incomplete")</f>
        <v>Caution: Previous cycle incomplete</v>
      </c>
      <c r="B68" s="39"/>
      <c r="C68" s="40"/>
      <c r="D68" s="40"/>
      <c r="E68" s="40"/>
      <c r="F68" s="40"/>
      <c r="G68" s="40"/>
      <c r="H68" s="40"/>
      <c r="I68" s="40"/>
      <c r="J68" s="40"/>
      <c r="K68" s="40"/>
      <c r="L68" s="40"/>
      <c r="M68" s="40"/>
      <c r="N68" s="142"/>
      <c r="O68" s="145"/>
      <c r="P68" s="151"/>
      <c r="Q68" s="40"/>
      <c r="R68" s="40"/>
      <c r="S68" s="40"/>
      <c r="T68" s="40"/>
      <c r="U68" s="40"/>
      <c r="V68" s="40"/>
      <c r="W68" s="40"/>
      <c r="X68" s="40"/>
      <c r="Y68" s="40"/>
      <c r="Z68" s="40"/>
      <c r="AA68" s="40"/>
      <c r="AB68" s="142"/>
      <c r="AC68" s="145"/>
      <c r="AD68" s="151"/>
      <c r="AE68" s="59" t="str">
        <f>IF(AND(AE65="Yes",AE67="Yes"),"Cycle Complete","Cycle Incomplete")</f>
        <v>Cycle Incomplete</v>
      </c>
      <c r="AF68" s="168"/>
      <c r="AG68" s="118"/>
    </row>
    <row r="69" spans="1:33" ht="15" customHeight="1">
      <c r="A69" s="128"/>
      <c r="B69" s="47"/>
      <c r="C69" s="48"/>
      <c r="D69" s="48"/>
      <c r="E69" s="48"/>
      <c r="F69" s="48"/>
      <c r="G69" s="48"/>
      <c r="H69" s="48"/>
      <c r="I69" s="48"/>
      <c r="J69" s="48"/>
      <c r="K69" s="48"/>
      <c r="L69" s="48"/>
      <c r="M69" s="48"/>
      <c r="N69" s="134"/>
      <c r="O69" s="137">
        <f t="shared" ref="O69" si="34">COUNTIF(C69:M73,"y")</f>
        <v>0</v>
      </c>
      <c r="P69" s="146" t="str">
        <f t="shared" ref="P69" si="35">IF(O69&gt;0,"OK","No Observation")</f>
        <v>No Observation</v>
      </c>
      <c r="Q69" s="48"/>
      <c r="R69" s="48"/>
      <c r="S69" s="48"/>
      <c r="T69" s="48"/>
      <c r="U69" s="48"/>
      <c r="V69" s="48"/>
      <c r="W69" s="48"/>
      <c r="X69" s="48"/>
      <c r="Y69" s="48"/>
      <c r="Z69" s="48"/>
      <c r="AA69" s="48"/>
      <c r="AB69" s="134"/>
      <c r="AC69" s="137">
        <f>COUNTIF(Q69:AA73,"Y")</f>
        <v>0</v>
      </c>
      <c r="AD69" s="146" t="str">
        <f t="shared" ref="AD69" si="36">IF(AC69&gt;0,"OK","No Debrief")</f>
        <v>No Debrief</v>
      </c>
      <c r="AE69" s="70" t="s">
        <v>85</v>
      </c>
      <c r="AF69" s="171"/>
      <c r="AG69" s="119"/>
    </row>
    <row r="70" spans="1:33">
      <c r="A70" s="129"/>
      <c r="B70" s="49"/>
      <c r="C70" s="50"/>
      <c r="D70" s="50"/>
      <c r="E70" s="50"/>
      <c r="F70" s="50"/>
      <c r="G70" s="50"/>
      <c r="H70" s="50"/>
      <c r="I70" s="50"/>
      <c r="J70" s="50"/>
      <c r="K70" s="50"/>
      <c r="L70" s="50"/>
      <c r="M70" s="50"/>
      <c r="N70" s="135"/>
      <c r="O70" s="138"/>
      <c r="P70" s="147"/>
      <c r="Q70" s="50"/>
      <c r="R70" s="50"/>
      <c r="S70" s="50"/>
      <c r="T70" s="50"/>
      <c r="U70" s="50"/>
      <c r="V70" s="50"/>
      <c r="W70" s="50"/>
      <c r="X70" s="50"/>
      <c r="Y70" s="50"/>
      <c r="Z70" s="50"/>
      <c r="AA70" s="50"/>
      <c r="AB70" s="135"/>
      <c r="AC70" s="138"/>
      <c r="AD70" s="147"/>
      <c r="AE70" s="96" t="str">
        <f>IF(P69="OK", "Yes", "No")</f>
        <v>No</v>
      </c>
      <c r="AF70" s="172"/>
      <c r="AG70" s="120"/>
    </row>
    <row r="71" spans="1:33">
      <c r="A71" s="129"/>
      <c r="B71" s="49"/>
      <c r="C71" s="50"/>
      <c r="D71" s="50"/>
      <c r="E71" s="50"/>
      <c r="F71" s="50"/>
      <c r="G71" s="50"/>
      <c r="H71" s="50"/>
      <c r="I71" s="50"/>
      <c r="J71" s="50"/>
      <c r="K71" s="50"/>
      <c r="L71" s="50"/>
      <c r="M71" s="50"/>
      <c r="N71" s="135"/>
      <c r="O71" s="138"/>
      <c r="P71" s="147"/>
      <c r="Q71" s="50"/>
      <c r="R71" s="50"/>
      <c r="S71" s="50"/>
      <c r="T71" s="50"/>
      <c r="U71" s="50"/>
      <c r="V71" s="50"/>
      <c r="W71" s="50"/>
      <c r="X71" s="50"/>
      <c r="Y71" s="50"/>
      <c r="Z71" s="50"/>
      <c r="AA71" s="50"/>
      <c r="AB71" s="135"/>
      <c r="AC71" s="138"/>
      <c r="AD71" s="147"/>
      <c r="AE71" s="57" t="s">
        <v>86</v>
      </c>
      <c r="AF71" s="172"/>
      <c r="AG71" s="103" t="s">
        <v>124</v>
      </c>
    </row>
    <row r="72" spans="1:33">
      <c r="A72" s="130"/>
      <c r="B72" s="49"/>
      <c r="C72" s="50"/>
      <c r="D72" s="50"/>
      <c r="E72" s="50"/>
      <c r="F72" s="50"/>
      <c r="G72" s="50"/>
      <c r="H72" s="50"/>
      <c r="I72" s="50"/>
      <c r="J72" s="50"/>
      <c r="K72" s="50"/>
      <c r="L72" s="50"/>
      <c r="M72" s="50"/>
      <c r="N72" s="135"/>
      <c r="O72" s="138"/>
      <c r="P72" s="147"/>
      <c r="Q72" s="50"/>
      <c r="R72" s="50"/>
      <c r="S72" s="50"/>
      <c r="T72" s="50"/>
      <c r="U72" s="50"/>
      <c r="V72" s="50"/>
      <c r="W72" s="50"/>
      <c r="X72" s="50"/>
      <c r="Y72" s="50"/>
      <c r="Z72" s="50"/>
      <c r="AA72" s="50"/>
      <c r="AB72" s="135"/>
      <c r="AC72" s="138"/>
      <c r="AD72" s="147"/>
      <c r="AE72" s="96" t="str">
        <f>IF(AD69="OK","Yes","No")</f>
        <v>No</v>
      </c>
      <c r="AF72" s="172"/>
      <c r="AG72" s="121"/>
    </row>
    <row r="73" spans="1:33">
      <c r="A73" s="55" t="str">
        <f>IF(AE68="Cycle Complete", "", "Caution: Previous cycle incomplete")</f>
        <v>Caution: Previous cycle incomplete</v>
      </c>
      <c r="B73" s="51"/>
      <c r="C73" s="52"/>
      <c r="D73" s="52"/>
      <c r="E73" s="52"/>
      <c r="F73" s="52"/>
      <c r="G73" s="52"/>
      <c r="H73" s="52"/>
      <c r="I73" s="52"/>
      <c r="J73" s="52"/>
      <c r="K73" s="52"/>
      <c r="L73" s="52"/>
      <c r="M73" s="52"/>
      <c r="N73" s="136"/>
      <c r="O73" s="139"/>
      <c r="P73" s="148"/>
      <c r="Q73" s="52"/>
      <c r="R73" s="52"/>
      <c r="S73" s="52"/>
      <c r="T73" s="52"/>
      <c r="U73" s="52"/>
      <c r="V73" s="52"/>
      <c r="W73" s="52"/>
      <c r="X73" s="52"/>
      <c r="Y73" s="52"/>
      <c r="Z73" s="52"/>
      <c r="AA73" s="52"/>
      <c r="AB73" s="136"/>
      <c r="AC73" s="139"/>
      <c r="AD73" s="148"/>
      <c r="AE73" s="59" t="str">
        <f>IF(AND(AE70="Yes",AE72="Yes"),"Cycle Complete","Cycle Incomplete")</f>
        <v>Cycle Incomplete</v>
      </c>
      <c r="AF73" s="173"/>
      <c r="AG73" s="122"/>
    </row>
    <row r="74" spans="1:33" ht="15" customHeight="1">
      <c r="A74" s="131"/>
      <c r="B74" s="35"/>
      <c r="C74" s="36"/>
      <c r="D74" s="36"/>
      <c r="E74" s="36"/>
      <c r="F74" s="36"/>
      <c r="G74" s="36"/>
      <c r="H74" s="36"/>
      <c r="I74" s="36"/>
      <c r="J74" s="36"/>
      <c r="K74" s="36"/>
      <c r="L74" s="36"/>
      <c r="M74" s="36"/>
      <c r="N74" s="140"/>
      <c r="O74" s="143">
        <f t="shared" ref="O74" si="37">COUNTIF(C74:M78,"y")</f>
        <v>0</v>
      </c>
      <c r="P74" s="149" t="str">
        <f t="shared" ref="P74" si="38">IF(O74&gt;0,"OK","No Observation")</f>
        <v>No Observation</v>
      </c>
      <c r="Q74" s="36"/>
      <c r="R74" s="36"/>
      <c r="S74" s="36"/>
      <c r="T74" s="36"/>
      <c r="U74" s="36"/>
      <c r="V74" s="36"/>
      <c r="W74" s="36"/>
      <c r="X74" s="36"/>
      <c r="Y74" s="36"/>
      <c r="Z74" s="36"/>
      <c r="AA74" s="36"/>
      <c r="AB74" s="140"/>
      <c r="AC74" s="143">
        <f>COUNTIF(Q74:AA78,"Y")</f>
        <v>0</v>
      </c>
      <c r="AD74" s="149" t="str">
        <f t="shared" ref="AD74" si="39">IF(AC74&gt;0,"OK","No Debrief")</f>
        <v>No Debrief</v>
      </c>
      <c r="AE74" s="70" t="s">
        <v>85</v>
      </c>
      <c r="AF74" s="166"/>
      <c r="AG74" s="115"/>
    </row>
    <row r="75" spans="1:33">
      <c r="A75" s="132"/>
      <c r="B75" s="37"/>
      <c r="C75" s="38"/>
      <c r="D75" s="38"/>
      <c r="E75" s="38"/>
      <c r="F75" s="38"/>
      <c r="G75" s="38"/>
      <c r="H75" s="38"/>
      <c r="I75" s="38"/>
      <c r="J75" s="38"/>
      <c r="K75" s="38"/>
      <c r="L75" s="38"/>
      <c r="M75" s="38"/>
      <c r="N75" s="141"/>
      <c r="O75" s="144"/>
      <c r="P75" s="150"/>
      <c r="Q75" s="38"/>
      <c r="R75" s="38"/>
      <c r="S75" s="38"/>
      <c r="T75" s="38"/>
      <c r="U75" s="38"/>
      <c r="V75" s="38"/>
      <c r="W75" s="38"/>
      <c r="X75" s="38"/>
      <c r="Y75" s="38"/>
      <c r="Z75" s="38"/>
      <c r="AA75" s="38"/>
      <c r="AB75" s="141"/>
      <c r="AC75" s="144"/>
      <c r="AD75" s="150"/>
      <c r="AE75" s="96" t="str">
        <f>IF(P74="OK", "Yes", "No")</f>
        <v>No</v>
      </c>
      <c r="AF75" s="167"/>
      <c r="AG75" s="116"/>
    </row>
    <row r="76" spans="1:33">
      <c r="A76" s="132"/>
      <c r="B76" s="37"/>
      <c r="C76" s="38"/>
      <c r="D76" s="38"/>
      <c r="E76" s="38"/>
      <c r="F76" s="38"/>
      <c r="G76" s="38"/>
      <c r="H76" s="38"/>
      <c r="I76" s="38"/>
      <c r="J76" s="38"/>
      <c r="K76" s="38"/>
      <c r="L76" s="38"/>
      <c r="M76" s="38"/>
      <c r="N76" s="141"/>
      <c r="O76" s="144"/>
      <c r="P76" s="150"/>
      <c r="Q76" s="38"/>
      <c r="R76" s="38"/>
      <c r="S76" s="38"/>
      <c r="T76" s="38"/>
      <c r="U76" s="38"/>
      <c r="V76" s="38"/>
      <c r="W76" s="38"/>
      <c r="X76" s="38"/>
      <c r="Y76" s="38"/>
      <c r="Z76" s="38"/>
      <c r="AA76" s="38"/>
      <c r="AB76" s="141"/>
      <c r="AC76" s="144"/>
      <c r="AD76" s="150"/>
      <c r="AE76" s="57" t="s">
        <v>86</v>
      </c>
      <c r="AF76" s="167"/>
      <c r="AG76" s="103" t="s">
        <v>124</v>
      </c>
    </row>
    <row r="77" spans="1:33">
      <c r="A77" s="133"/>
      <c r="B77" s="37"/>
      <c r="C77" s="38"/>
      <c r="D77" s="38"/>
      <c r="E77" s="38"/>
      <c r="F77" s="38"/>
      <c r="G77" s="38"/>
      <c r="H77" s="38"/>
      <c r="I77" s="38"/>
      <c r="J77" s="38"/>
      <c r="K77" s="38"/>
      <c r="L77" s="38"/>
      <c r="M77" s="38"/>
      <c r="N77" s="141"/>
      <c r="O77" s="144"/>
      <c r="P77" s="150"/>
      <c r="Q77" s="38"/>
      <c r="R77" s="38"/>
      <c r="S77" s="38"/>
      <c r="T77" s="38"/>
      <c r="U77" s="38"/>
      <c r="V77" s="38"/>
      <c r="W77" s="38"/>
      <c r="X77" s="38"/>
      <c r="Y77" s="38"/>
      <c r="Z77" s="38"/>
      <c r="AA77" s="38"/>
      <c r="AB77" s="141"/>
      <c r="AC77" s="144"/>
      <c r="AD77" s="150"/>
      <c r="AE77" s="96" t="str">
        <f>IF(AD74="OK","Yes","No")</f>
        <v>No</v>
      </c>
      <c r="AF77" s="167"/>
      <c r="AG77" s="117"/>
    </row>
    <row r="78" spans="1:33">
      <c r="A78" s="73" t="str">
        <f>IF(AE73="Cycle Complete", "", "Caution: Previous cycle incomplete")</f>
        <v>Caution: Previous cycle incomplete</v>
      </c>
      <c r="B78" s="39"/>
      <c r="C78" s="40"/>
      <c r="D78" s="40"/>
      <c r="E78" s="40"/>
      <c r="F78" s="40"/>
      <c r="G78" s="40"/>
      <c r="H78" s="40"/>
      <c r="I78" s="40"/>
      <c r="J78" s="40"/>
      <c r="K78" s="40"/>
      <c r="L78" s="40"/>
      <c r="M78" s="40"/>
      <c r="N78" s="142"/>
      <c r="O78" s="145"/>
      <c r="P78" s="151"/>
      <c r="Q78" s="40"/>
      <c r="R78" s="40"/>
      <c r="S78" s="40"/>
      <c r="T78" s="40"/>
      <c r="U78" s="40"/>
      <c r="V78" s="40"/>
      <c r="W78" s="40"/>
      <c r="X78" s="40"/>
      <c r="Y78" s="40"/>
      <c r="Z78" s="40"/>
      <c r="AA78" s="40"/>
      <c r="AB78" s="142"/>
      <c r="AC78" s="145"/>
      <c r="AD78" s="151"/>
      <c r="AE78" s="59" t="str">
        <f>IF(AND(AE75="Yes",AE77="Yes"),"Cycle Complete","Cycle Incomplete")</f>
        <v>Cycle Incomplete</v>
      </c>
      <c r="AF78" s="168"/>
      <c r="AG78" s="118"/>
    </row>
    <row r="79" spans="1:33" ht="15" customHeight="1">
      <c r="A79" s="128"/>
      <c r="B79" s="47"/>
      <c r="C79" s="48"/>
      <c r="D79" s="48"/>
      <c r="E79" s="48"/>
      <c r="F79" s="48"/>
      <c r="G79" s="48"/>
      <c r="H79" s="48"/>
      <c r="I79" s="48"/>
      <c r="J79" s="48"/>
      <c r="K79" s="48"/>
      <c r="L79" s="48"/>
      <c r="M79" s="48"/>
      <c r="N79" s="134"/>
      <c r="O79" s="137">
        <f t="shared" ref="O79" si="40">COUNTIF(C79:M83,"y")</f>
        <v>0</v>
      </c>
      <c r="P79" s="146" t="str">
        <f t="shared" ref="P79" si="41">IF(O79&gt;0,"OK","No Observation")</f>
        <v>No Observation</v>
      </c>
      <c r="Q79" s="48"/>
      <c r="R79" s="48"/>
      <c r="S79" s="48"/>
      <c r="T79" s="48"/>
      <c r="U79" s="48"/>
      <c r="V79" s="48"/>
      <c r="W79" s="48"/>
      <c r="X79" s="48"/>
      <c r="Y79" s="48"/>
      <c r="Z79" s="48"/>
      <c r="AA79" s="48"/>
      <c r="AB79" s="134"/>
      <c r="AC79" s="137">
        <f>COUNTIF(Q79:AA83,"Y")</f>
        <v>0</v>
      </c>
      <c r="AD79" s="146" t="str">
        <f t="shared" ref="AD79" si="42">IF(AC79&gt;0,"OK","No Debrief")</f>
        <v>No Debrief</v>
      </c>
      <c r="AE79" s="70" t="s">
        <v>85</v>
      </c>
      <c r="AF79" s="171"/>
      <c r="AG79" s="119"/>
    </row>
    <row r="80" spans="1:33">
      <c r="A80" s="129"/>
      <c r="B80" s="49"/>
      <c r="C80" s="50"/>
      <c r="D80" s="50"/>
      <c r="E80" s="50"/>
      <c r="F80" s="50"/>
      <c r="G80" s="50"/>
      <c r="H80" s="50"/>
      <c r="I80" s="50"/>
      <c r="J80" s="50"/>
      <c r="K80" s="50"/>
      <c r="L80" s="50"/>
      <c r="M80" s="50"/>
      <c r="N80" s="135"/>
      <c r="O80" s="138"/>
      <c r="P80" s="147"/>
      <c r="Q80" s="50"/>
      <c r="R80" s="50"/>
      <c r="S80" s="50"/>
      <c r="T80" s="50"/>
      <c r="U80" s="50"/>
      <c r="V80" s="50"/>
      <c r="W80" s="50"/>
      <c r="X80" s="50"/>
      <c r="Y80" s="50"/>
      <c r="Z80" s="50"/>
      <c r="AA80" s="50"/>
      <c r="AB80" s="135"/>
      <c r="AC80" s="138"/>
      <c r="AD80" s="147"/>
      <c r="AE80" s="96" t="str">
        <f>IF(P79="OK", "Yes", "No")</f>
        <v>No</v>
      </c>
      <c r="AF80" s="172"/>
      <c r="AG80" s="120"/>
    </row>
    <row r="81" spans="1:33">
      <c r="A81" s="129"/>
      <c r="B81" s="49"/>
      <c r="C81" s="50"/>
      <c r="D81" s="50"/>
      <c r="E81" s="50"/>
      <c r="F81" s="50"/>
      <c r="G81" s="50"/>
      <c r="H81" s="50"/>
      <c r="I81" s="50"/>
      <c r="J81" s="50"/>
      <c r="K81" s="50"/>
      <c r="L81" s="50"/>
      <c r="M81" s="50"/>
      <c r="N81" s="135"/>
      <c r="O81" s="138"/>
      <c r="P81" s="147"/>
      <c r="Q81" s="50"/>
      <c r="R81" s="50"/>
      <c r="S81" s="50"/>
      <c r="T81" s="50"/>
      <c r="U81" s="50"/>
      <c r="V81" s="50"/>
      <c r="W81" s="50"/>
      <c r="X81" s="50"/>
      <c r="Y81" s="50"/>
      <c r="Z81" s="50"/>
      <c r="AA81" s="50"/>
      <c r="AB81" s="135"/>
      <c r="AC81" s="138"/>
      <c r="AD81" s="147"/>
      <c r="AE81" s="57" t="s">
        <v>86</v>
      </c>
      <c r="AF81" s="172"/>
      <c r="AG81" s="103" t="s">
        <v>124</v>
      </c>
    </row>
    <row r="82" spans="1:33">
      <c r="A82" s="130"/>
      <c r="B82" s="49"/>
      <c r="C82" s="50"/>
      <c r="D82" s="50"/>
      <c r="E82" s="50"/>
      <c r="F82" s="50"/>
      <c r="G82" s="50"/>
      <c r="H82" s="50"/>
      <c r="I82" s="50"/>
      <c r="J82" s="50"/>
      <c r="K82" s="50"/>
      <c r="L82" s="50"/>
      <c r="M82" s="50"/>
      <c r="N82" s="135"/>
      <c r="O82" s="138"/>
      <c r="P82" s="147"/>
      <c r="Q82" s="50"/>
      <c r="R82" s="50"/>
      <c r="S82" s="50"/>
      <c r="T82" s="50"/>
      <c r="U82" s="50"/>
      <c r="V82" s="50"/>
      <c r="W82" s="50"/>
      <c r="X82" s="50"/>
      <c r="Y82" s="50"/>
      <c r="Z82" s="50"/>
      <c r="AA82" s="50"/>
      <c r="AB82" s="135"/>
      <c r="AC82" s="138"/>
      <c r="AD82" s="147"/>
      <c r="AE82" s="96" t="str">
        <f>IF(AD79="OK","Yes","No")</f>
        <v>No</v>
      </c>
      <c r="AF82" s="172"/>
      <c r="AG82" s="121"/>
    </row>
    <row r="83" spans="1:33">
      <c r="A83" s="55" t="str">
        <f>IF(AE78="Cycle Complete", "", "Caution: Previous cycle incomplete")</f>
        <v>Caution: Previous cycle incomplete</v>
      </c>
      <c r="B83" s="51"/>
      <c r="C83" s="52"/>
      <c r="D83" s="52"/>
      <c r="E83" s="52"/>
      <c r="F83" s="52"/>
      <c r="G83" s="52"/>
      <c r="H83" s="52"/>
      <c r="I83" s="52"/>
      <c r="J83" s="52"/>
      <c r="K83" s="52"/>
      <c r="L83" s="52"/>
      <c r="M83" s="52"/>
      <c r="N83" s="136"/>
      <c r="O83" s="139"/>
      <c r="P83" s="148"/>
      <c r="Q83" s="52"/>
      <c r="R83" s="52"/>
      <c r="S83" s="52"/>
      <c r="T83" s="52"/>
      <c r="U83" s="52"/>
      <c r="V83" s="52"/>
      <c r="W83" s="52"/>
      <c r="X83" s="52"/>
      <c r="Y83" s="52"/>
      <c r="Z83" s="52"/>
      <c r="AA83" s="52"/>
      <c r="AB83" s="136"/>
      <c r="AC83" s="139"/>
      <c r="AD83" s="148"/>
      <c r="AE83" s="59" t="str">
        <f>IF(AND(AE80="Yes",AE82="Yes"),"Cycle Complete","Cycle Incomplete")</f>
        <v>Cycle Incomplete</v>
      </c>
      <c r="AF83" s="173"/>
      <c r="AG83" s="122"/>
    </row>
    <row r="84" spans="1:33" ht="15" customHeight="1">
      <c r="A84" s="131"/>
      <c r="B84" s="35"/>
      <c r="C84" s="36"/>
      <c r="D84" s="36"/>
      <c r="E84" s="36"/>
      <c r="F84" s="36"/>
      <c r="G84" s="36"/>
      <c r="H84" s="36"/>
      <c r="I84" s="36"/>
      <c r="J84" s="36"/>
      <c r="K84" s="36"/>
      <c r="L84" s="36"/>
      <c r="M84" s="36"/>
      <c r="N84" s="140"/>
      <c r="O84" s="143">
        <f t="shared" ref="O84" si="43">COUNTIF(C84:M88,"y")</f>
        <v>0</v>
      </c>
      <c r="P84" s="149" t="str">
        <f t="shared" ref="P84" si="44">IF(O84&gt;0,"OK","No Observation")</f>
        <v>No Observation</v>
      </c>
      <c r="Q84" s="36"/>
      <c r="R84" s="36"/>
      <c r="S84" s="36"/>
      <c r="T84" s="36"/>
      <c r="U84" s="36"/>
      <c r="V84" s="36"/>
      <c r="W84" s="36"/>
      <c r="X84" s="36"/>
      <c r="Y84" s="36"/>
      <c r="Z84" s="36"/>
      <c r="AA84" s="36"/>
      <c r="AB84" s="140"/>
      <c r="AC84" s="143">
        <f>COUNTIF(Q84:AA88,"Y")</f>
        <v>0</v>
      </c>
      <c r="AD84" s="149" t="str">
        <f t="shared" ref="AD84" si="45">IF(AC84&gt;0,"OK","No Debrief")</f>
        <v>No Debrief</v>
      </c>
      <c r="AE84" s="70" t="s">
        <v>85</v>
      </c>
      <c r="AF84" s="166"/>
      <c r="AG84" s="115"/>
    </row>
    <row r="85" spans="1:33">
      <c r="A85" s="132"/>
      <c r="B85" s="37"/>
      <c r="C85" s="38"/>
      <c r="D85" s="38"/>
      <c r="E85" s="38"/>
      <c r="F85" s="38"/>
      <c r="G85" s="38"/>
      <c r="H85" s="38"/>
      <c r="I85" s="38"/>
      <c r="J85" s="38"/>
      <c r="K85" s="38"/>
      <c r="L85" s="38"/>
      <c r="M85" s="38"/>
      <c r="N85" s="141"/>
      <c r="O85" s="144"/>
      <c r="P85" s="150"/>
      <c r="Q85" s="38"/>
      <c r="R85" s="38"/>
      <c r="S85" s="38"/>
      <c r="T85" s="38"/>
      <c r="U85" s="38"/>
      <c r="V85" s="38"/>
      <c r="W85" s="38"/>
      <c r="X85" s="38"/>
      <c r="Y85" s="38"/>
      <c r="Z85" s="38"/>
      <c r="AA85" s="38"/>
      <c r="AB85" s="141"/>
      <c r="AC85" s="144"/>
      <c r="AD85" s="150"/>
      <c r="AE85" s="96" t="str">
        <f>IF(P84="OK", "Yes", "No")</f>
        <v>No</v>
      </c>
      <c r="AF85" s="167"/>
      <c r="AG85" s="116"/>
    </row>
    <row r="86" spans="1:33">
      <c r="A86" s="132"/>
      <c r="B86" s="37"/>
      <c r="C86" s="38"/>
      <c r="D86" s="38"/>
      <c r="E86" s="38"/>
      <c r="F86" s="38"/>
      <c r="G86" s="38"/>
      <c r="H86" s="38"/>
      <c r="I86" s="38"/>
      <c r="J86" s="38"/>
      <c r="K86" s="38"/>
      <c r="L86" s="38"/>
      <c r="M86" s="38"/>
      <c r="N86" s="141"/>
      <c r="O86" s="144"/>
      <c r="P86" s="150"/>
      <c r="Q86" s="38"/>
      <c r="R86" s="38"/>
      <c r="S86" s="38"/>
      <c r="T86" s="38"/>
      <c r="U86" s="38"/>
      <c r="V86" s="38"/>
      <c r="W86" s="38"/>
      <c r="X86" s="38"/>
      <c r="Y86" s="38"/>
      <c r="Z86" s="38"/>
      <c r="AA86" s="38"/>
      <c r="AB86" s="141"/>
      <c r="AC86" s="144"/>
      <c r="AD86" s="150"/>
      <c r="AE86" s="57" t="s">
        <v>86</v>
      </c>
      <c r="AF86" s="167"/>
      <c r="AG86" s="103" t="s">
        <v>124</v>
      </c>
    </row>
    <row r="87" spans="1:33">
      <c r="A87" s="133"/>
      <c r="B87" s="37"/>
      <c r="C87" s="38"/>
      <c r="D87" s="38"/>
      <c r="E87" s="38"/>
      <c r="F87" s="38"/>
      <c r="G87" s="38"/>
      <c r="H87" s="38"/>
      <c r="I87" s="38"/>
      <c r="J87" s="38"/>
      <c r="K87" s="38"/>
      <c r="L87" s="38"/>
      <c r="M87" s="38"/>
      <c r="N87" s="141"/>
      <c r="O87" s="144"/>
      <c r="P87" s="150"/>
      <c r="Q87" s="38"/>
      <c r="R87" s="38"/>
      <c r="S87" s="38"/>
      <c r="T87" s="38"/>
      <c r="U87" s="38"/>
      <c r="V87" s="38"/>
      <c r="W87" s="38"/>
      <c r="X87" s="38"/>
      <c r="Y87" s="38"/>
      <c r="Z87" s="38"/>
      <c r="AA87" s="38"/>
      <c r="AB87" s="141"/>
      <c r="AC87" s="144"/>
      <c r="AD87" s="150"/>
      <c r="AE87" s="96" t="str">
        <f>IF(AD84="OK","Yes","No")</f>
        <v>No</v>
      </c>
      <c r="AF87" s="167"/>
      <c r="AG87" s="117"/>
    </row>
    <row r="88" spans="1:33">
      <c r="A88" s="73" t="str">
        <f>IF(AE83="Cycle Complete", "", "Caution: Previous cycle incomplete")</f>
        <v>Caution: Previous cycle incomplete</v>
      </c>
      <c r="B88" s="39"/>
      <c r="C88" s="40"/>
      <c r="D88" s="40"/>
      <c r="E88" s="40"/>
      <c r="F88" s="40"/>
      <c r="G88" s="40"/>
      <c r="H88" s="40"/>
      <c r="I88" s="40"/>
      <c r="J88" s="40"/>
      <c r="K88" s="40"/>
      <c r="L88" s="40"/>
      <c r="M88" s="40"/>
      <c r="N88" s="142"/>
      <c r="O88" s="145"/>
      <c r="P88" s="151"/>
      <c r="Q88" s="40"/>
      <c r="R88" s="40"/>
      <c r="S88" s="40"/>
      <c r="T88" s="40"/>
      <c r="U88" s="40"/>
      <c r="V88" s="40"/>
      <c r="W88" s="40"/>
      <c r="X88" s="40"/>
      <c r="Y88" s="40"/>
      <c r="Z88" s="40"/>
      <c r="AA88" s="40"/>
      <c r="AB88" s="142"/>
      <c r="AC88" s="145"/>
      <c r="AD88" s="151"/>
      <c r="AE88" s="59" t="str">
        <f>IF(AND(AE85="Yes",AE87="Yes"),"Cycle Complete","Cycle Incomplete")</f>
        <v>Cycle Incomplete</v>
      </c>
      <c r="AF88" s="168"/>
      <c r="AG88" s="118"/>
    </row>
    <row r="89" spans="1:33" ht="15" customHeight="1">
      <c r="A89" s="128"/>
      <c r="B89" s="47"/>
      <c r="C89" s="48"/>
      <c r="D89" s="48"/>
      <c r="E89" s="48"/>
      <c r="F89" s="48"/>
      <c r="G89" s="48"/>
      <c r="H89" s="48"/>
      <c r="I89" s="48"/>
      <c r="J89" s="48"/>
      <c r="K89" s="48"/>
      <c r="L89" s="48"/>
      <c r="M89" s="48"/>
      <c r="N89" s="134"/>
      <c r="O89" s="137">
        <f t="shared" ref="O89" si="46">COUNTIF(C89:M93,"y")</f>
        <v>0</v>
      </c>
      <c r="P89" s="146" t="str">
        <f t="shared" ref="P89" si="47">IF(O89&gt;0,"OK","No Observation")</f>
        <v>No Observation</v>
      </c>
      <c r="Q89" s="48"/>
      <c r="R89" s="48"/>
      <c r="S89" s="48"/>
      <c r="T89" s="48"/>
      <c r="U89" s="48"/>
      <c r="V89" s="48"/>
      <c r="W89" s="48"/>
      <c r="X89" s="48"/>
      <c r="Y89" s="48"/>
      <c r="Z89" s="48"/>
      <c r="AA89" s="48"/>
      <c r="AB89" s="134"/>
      <c r="AC89" s="137">
        <f>COUNTIF(Q89:AA93,"Y")</f>
        <v>0</v>
      </c>
      <c r="AD89" s="146" t="str">
        <f t="shared" ref="AD89" si="48">IF(AC89&gt;0,"OK","No Debrief")</f>
        <v>No Debrief</v>
      </c>
      <c r="AE89" s="70" t="s">
        <v>85</v>
      </c>
      <c r="AF89" s="171"/>
      <c r="AG89" s="119"/>
    </row>
    <row r="90" spans="1:33">
      <c r="A90" s="129"/>
      <c r="B90" s="49"/>
      <c r="C90" s="50"/>
      <c r="D90" s="50"/>
      <c r="E90" s="50"/>
      <c r="F90" s="50"/>
      <c r="G90" s="50"/>
      <c r="H90" s="50"/>
      <c r="I90" s="50"/>
      <c r="J90" s="50"/>
      <c r="K90" s="50"/>
      <c r="L90" s="50"/>
      <c r="M90" s="50"/>
      <c r="N90" s="135"/>
      <c r="O90" s="138"/>
      <c r="P90" s="147"/>
      <c r="Q90" s="50"/>
      <c r="R90" s="50"/>
      <c r="S90" s="50"/>
      <c r="T90" s="50"/>
      <c r="U90" s="50"/>
      <c r="V90" s="50"/>
      <c r="W90" s="50"/>
      <c r="X90" s="50"/>
      <c r="Y90" s="50"/>
      <c r="Z90" s="50"/>
      <c r="AA90" s="50"/>
      <c r="AB90" s="135"/>
      <c r="AC90" s="138"/>
      <c r="AD90" s="147"/>
      <c r="AE90" s="96" t="str">
        <f>IF(P89="OK", "Yes", "No")</f>
        <v>No</v>
      </c>
      <c r="AF90" s="172"/>
      <c r="AG90" s="120"/>
    </row>
    <row r="91" spans="1:33">
      <c r="A91" s="129"/>
      <c r="B91" s="49"/>
      <c r="C91" s="50"/>
      <c r="D91" s="50"/>
      <c r="E91" s="50"/>
      <c r="F91" s="50"/>
      <c r="G91" s="50"/>
      <c r="H91" s="50"/>
      <c r="I91" s="50"/>
      <c r="J91" s="50"/>
      <c r="K91" s="50"/>
      <c r="L91" s="50"/>
      <c r="M91" s="50"/>
      <c r="N91" s="135"/>
      <c r="O91" s="138"/>
      <c r="P91" s="147"/>
      <c r="Q91" s="50"/>
      <c r="R91" s="50"/>
      <c r="S91" s="50"/>
      <c r="T91" s="50"/>
      <c r="U91" s="50"/>
      <c r="V91" s="50"/>
      <c r="W91" s="50"/>
      <c r="X91" s="50"/>
      <c r="Y91" s="50"/>
      <c r="Z91" s="50"/>
      <c r="AA91" s="50"/>
      <c r="AB91" s="135"/>
      <c r="AC91" s="138"/>
      <c r="AD91" s="147"/>
      <c r="AE91" s="57" t="s">
        <v>86</v>
      </c>
      <c r="AF91" s="172"/>
      <c r="AG91" s="103" t="s">
        <v>124</v>
      </c>
    </row>
    <row r="92" spans="1:33">
      <c r="A92" s="130"/>
      <c r="B92" s="49"/>
      <c r="C92" s="50"/>
      <c r="D92" s="50"/>
      <c r="E92" s="50"/>
      <c r="F92" s="50"/>
      <c r="G92" s="50"/>
      <c r="H92" s="50"/>
      <c r="I92" s="50"/>
      <c r="J92" s="50"/>
      <c r="K92" s="50"/>
      <c r="L92" s="50"/>
      <c r="M92" s="50"/>
      <c r="N92" s="135"/>
      <c r="O92" s="138"/>
      <c r="P92" s="147"/>
      <c r="Q92" s="50"/>
      <c r="R92" s="50"/>
      <c r="S92" s="50"/>
      <c r="T92" s="50"/>
      <c r="U92" s="50"/>
      <c r="V92" s="50"/>
      <c r="W92" s="50"/>
      <c r="X92" s="50"/>
      <c r="Y92" s="50"/>
      <c r="Z92" s="50"/>
      <c r="AA92" s="50"/>
      <c r="AB92" s="135"/>
      <c r="AC92" s="138"/>
      <c r="AD92" s="147"/>
      <c r="AE92" s="96" t="str">
        <f>IF(AD89="OK","Yes","No")</f>
        <v>No</v>
      </c>
      <c r="AF92" s="172"/>
      <c r="AG92" s="121"/>
    </row>
    <row r="93" spans="1:33">
      <c r="A93" s="55" t="str">
        <f>IF(AE88="Cycle Complete", "", "Caution: Previous cycle incomplete")</f>
        <v>Caution: Previous cycle incomplete</v>
      </c>
      <c r="B93" s="51"/>
      <c r="C93" s="52"/>
      <c r="D93" s="52"/>
      <c r="E93" s="52"/>
      <c r="F93" s="52"/>
      <c r="G93" s="52"/>
      <c r="H93" s="52"/>
      <c r="I93" s="52"/>
      <c r="J93" s="52"/>
      <c r="K93" s="52"/>
      <c r="L93" s="52"/>
      <c r="M93" s="52"/>
      <c r="N93" s="136"/>
      <c r="O93" s="139"/>
      <c r="P93" s="148"/>
      <c r="Q93" s="52"/>
      <c r="R93" s="52"/>
      <c r="S93" s="52"/>
      <c r="T93" s="52"/>
      <c r="U93" s="52"/>
      <c r="V93" s="52"/>
      <c r="W93" s="52"/>
      <c r="X93" s="52"/>
      <c r="Y93" s="52"/>
      <c r="Z93" s="52"/>
      <c r="AA93" s="52"/>
      <c r="AB93" s="136"/>
      <c r="AC93" s="139"/>
      <c r="AD93" s="148"/>
      <c r="AE93" s="59" t="str">
        <f>IF(AND(AE90="Yes",AE92="Yes"),"Cycle Complete","Cycle Incomplete")</f>
        <v>Cycle Incomplete</v>
      </c>
      <c r="AF93" s="173"/>
      <c r="AG93" s="122"/>
    </row>
    <row r="94" spans="1:33" ht="15" customHeight="1">
      <c r="A94" s="131"/>
      <c r="B94" s="35"/>
      <c r="C94" s="36"/>
      <c r="D94" s="36"/>
      <c r="E94" s="36"/>
      <c r="F94" s="36"/>
      <c r="G94" s="36"/>
      <c r="H94" s="36"/>
      <c r="I94" s="36"/>
      <c r="J94" s="36"/>
      <c r="K94" s="36"/>
      <c r="L94" s="36"/>
      <c r="M94" s="36"/>
      <c r="N94" s="140"/>
      <c r="O94" s="143">
        <f t="shared" ref="O94" si="49">COUNTIF(C94:M98,"y")</f>
        <v>0</v>
      </c>
      <c r="P94" s="149" t="str">
        <f t="shared" ref="P94" si="50">IF(O94&gt;0,"OK","No Observation")</f>
        <v>No Observation</v>
      </c>
      <c r="Q94" s="36"/>
      <c r="R94" s="36"/>
      <c r="S94" s="36"/>
      <c r="T94" s="36"/>
      <c r="U94" s="36"/>
      <c r="V94" s="36"/>
      <c r="W94" s="36"/>
      <c r="X94" s="36"/>
      <c r="Y94" s="36"/>
      <c r="Z94" s="36"/>
      <c r="AA94" s="36"/>
      <c r="AB94" s="140"/>
      <c r="AC94" s="143">
        <f>COUNTIF(Q94:AA98,"Y")</f>
        <v>0</v>
      </c>
      <c r="AD94" s="149" t="str">
        <f t="shared" ref="AD94" si="51">IF(AC94&gt;0,"OK","No Debrief")</f>
        <v>No Debrief</v>
      </c>
      <c r="AE94" s="70" t="s">
        <v>85</v>
      </c>
      <c r="AF94" s="166"/>
      <c r="AG94" s="115"/>
    </row>
    <row r="95" spans="1:33">
      <c r="A95" s="132"/>
      <c r="B95" s="37"/>
      <c r="C95" s="38"/>
      <c r="D95" s="38"/>
      <c r="E95" s="38"/>
      <c r="F95" s="38"/>
      <c r="G95" s="38"/>
      <c r="H95" s="38"/>
      <c r="I95" s="38"/>
      <c r="J95" s="38"/>
      <c r="K95" s="38"/>
      <c r="L95" s="38"/>
      <c r="M95" s="38"/>
      <c r="N95" s="141"/>
      <c r="O95" s="144"/>
      <c r="P95" s="150"/>
      <c r="Q95" s="38"/>
      <c r="R95" s="38"/>
      <c r="S95" s="38"/>
      <c r="T95" s="38"/>
      <c r="U95" s="38"/>
      <c r="V95" s="38"/>
      <c r="W95" s="38"/>
      <c r="X95" s="38"/>
      <c r="Y95" s="38"/>
      <c r="Z95" s="38"/>
      <c r="AA95" s="38"/>
      <c r="AB95" s="141"/>
      <c r="AC95" s="144"/>
      <c r="AD95" s="150"/>
      <c r="AE95" s="96" t="str">
        <f>IF(P94="OK", "Yes", "No")</f>
        <v>No</v>
      </c>
      <c r="AF95" s="167"/>
      <c r="AG95" s="116"/>
    </row>
    <row r="96" spans="1:33">
      <c r="A96" s="132"/>
      <c r="B96" s="37"/>
      <c r="C96" s="38"/>
      <c r="D96" s="38"/>
      <c r="E96" s="38"/>
      <c r="F96" s="38"/>
      <c r="G96" s="38"/>
      <c r="H96" s="38"/>
      <c r="I96" s="38"/>
      <c r="J96" s="38"/>
      <c r="K96" s="38"/>
      <c r="L96" s="38"/>
      <c r="M96" s="38"/>
      <c r="N96" s="141"/>
      <c r="O96" s="144"/>
      <c r="P96" s="150"/>
      <c r="Q96" s="38"/>
      <c r="R96" s="38"/>
      <c r="S96" s="38"/>
      <c r="T96" s="38"/>
      <c r="U96" s="38"/>
      <c r="V96" s="38"/>
      <c r="W96" s="38"/>
      <c r="X96" s="38"/>
      <c r="Y96" s="38"/>
      <c r="Z96" s="38"/>
      <c r="AA96" s="38"/>
      <c r="AB96" s="141"/>
      <c r="AC96" s="144"/>
      <c r="AD96" s="150"/>
      <c r="AE96" s="57" t="s">
        <v>86</v>
      </c>
      <c r="AF96" s="167"/>
      <c r="AG96" s="103" t="s">
        <v>124</v>
      </c>
    </row>
    <row r="97" spans="1:33">
      <c r="A97" s="133"/>
      <c r="B97" s="37"/>
      <c r="C97" s="38"/>
      <c r="D97" s="38"/>
      <c r="E97" s="38"/>
      <c r="F97" s="38"/>
      <c r="G97" s="38"/>
      <c r="H97" s="38"/>
      <c r="I97" s="38"/>
      <c r="J97" s="38"/>
      <c r="K97" s="38"/>
      <c r="L97" s="38"/>
      <c r="M97" s="38"/>
      <c r="N97" s="141"/>
      <c r="O97" s="144"/>
      <c r="P97" s="150"/>
      <c r="Q97" s="38"/>
      <c r="R97" s="38"/>
      <c r="S97" s="38"/>
      <c r="T97" s="38"/>
      <c r="U97" s="38"/>
      <c r="V97" s="38"/>
      <c r="W97" s="38"/>
      <c r="X97" s="38"/>
      <c r="Y97" s="38"/>
      <c r="Z97" s="38"/>
      <c r="AA97" s="38"/>
      <c r="AB97" s="141"/>
      <c r="AC97" s="144"/>
      <c r="AD97" s="150"/>
      <c r="AE97" s="96" t="str">
        <f>IF(AD94="OK","Yes","No")</f>
        <v>No</v>
      </c>
      <c r="AF97" s="167"/>
      <c r="AG97" s="117"/>
    </row>
    <row r="98" spans="1:33">
      <c r="A98" s="73" t="str">
        <f>IF(AE93="Cycle Complete", "", "Caution: Previous cycle incomplete")</f>
        <v>Caution: Previous cycle incomplete</v>
      </c>
      <c r="B98" s="39"/>
      <c r="C98" s="40"/>
      <c r="D98" s="40"/>
      <c r="E98" s="40"/>
      <c r="F98" s="40"/>
      <c r="G98" s="40"/>
      <c r="H98" s="40"/>
      <c r="I98" s="40"/>
      <c r="J98" s="40"/>
      <c r="K98" s="40"/>
      <c r="L98" s="40"/>
      <c r="M98" s="40"/>
      <c r="N98" s="142"/>
      <c r="O98" s="145"/>
      <c r="P98" s="151"/>
      <c r="Q98" s="40"/>
      <c r="R98" s="40"/>
      <c r="S98" s="40"/>
      <c r="T98" s="40"/>
      <c r="U98" s="40"/>
      <c r="V98" s="40"/>
      <c r="W98" s="40"/>
      <c r="X98" s="40"/>
      <c r="Y98" s="40"/>
      <c r="Z98" s="40"/>
      <c r="AA98" s="40"/>
      <c r="AB98" s="142"/>
      <c r="AC98" s="145"/>
      <c r="AD98" s="151"/>
      <c r="AE98" s="59" t="str">
        <f>IF(AND(AE95="Yes",AE97="Yes"),"Cycle Complete","Cycle Incomplete")</f>
        <v>Cycle Incomplete</v>
      </c>
      <c r="AF98" s="168"/>
      <c r="AG98" s="118"/>
    </row>
    <row r="99" spans="1:33" ht="15" customHeight="1">
      <c r="A99" s="128"/>
      <c r="B99" s="47"/>
      <c r="C99" s="48"/>
      <c r="D99" s="48"/>
      <c r="E99" s="48"/>
      <c r="F99" s="48"/>
      <c r="G99" s="48"/>
      <c r="H99" s="48"/>
      <c r="I99" s="48"/>
      <c r="J99" s="48"/>
      <c r="K99" s="48"/>
      <c r="L99" s="48"/>
      <c r="M99" s="48"/>
      <c r="N99" s="134"/>
      <c r="O99" s="137">
        <f t="shared" ref="O99" si="52">COUNTIF(C99:M103,"y")</f>
        <v>0</v>
      </c>
      <c r="P99" s="146" t="str">
        <f t="shared" ref="P99" si="53">IF(O99&gt;0,"OK","No Observation")</f>
        <v>No Observation</v>
      </c>
      <c r="Q99" s="48"/>
      <c r="R99" s="48"/>
      <c r="S99" s="48"/>
      <c r="T99" s="48"/>
      <c r="U99" s="48"/>
      <c r="V99" s="48"/>
      <c r="W99" s="48"/>
      <c r="X99" s="48"/>
      <c r="Y99" s="48"/>
      <c r="Z99" s="48"/>
      <c r="AA99" s="48"/>
      <c r="AB99" s="134"/>
      <c r="AC99" s="137">
        <f>COUNTIF(Q99:AA103,"Y")</f>
        <v>0</v>
      </c>
      <c r="AD99" s="146" t="str">
        <f t="shared" ref="AD99" si="54">IF(AC99&gt;0,"OK","No Debrief")</f>
        <v>No Debrief</v>
      </c>
      <c r="AE99" s="70" t="s">
        <v>85</v>
      </c>
      <c r="AF99" s="171"/>
      <c r="AG99" s="119"/>
    </row>
    <row r="100" spans="1:33">
      <c r="A100" s="129"/>
      <c r="B100" s="49"/>
      <c r="C100" s="50"/>
      <c r="D100" s="50"/>
      <c r="E100" s="50"/>
      <c r="F100" s="50"/>
      <c r="G100" s="50"/>
      <c r="H100" s="50"/>
      <c r="I100" s="50"/>
      <c r="J100" s="50"/>
      <c r="K100" s="50"/>
      <c r="L100" s="50"/>
      <c r="M100" s="50"/>
      <c r="N100" s="135"/>
      <c r="O100" s="138"/>
      <c r="P100" s="147"/>
      <c r="Q100" s="50"/>
      <c r="R100" s="50"/>
      <c r="S100" s="50"/>
      <c r="T100" s="50"/>
      <c r="U100" s="50"/>
      <c r="V100" s="50"/>
      <c r="W100" s="50"/>
      <c r="X100" s="50"/>
      <c r="Y100" s="50"/>
      <c r="Z100" s="50"/>
      <c r="AA100" s="50"/>
      <c r="AB100" s="135"/>
      <c r="AC100" s="138"/>
      <c r="AD100" s="147"/>
      <c r="AE100" s="96" t="str">
        <f>IF(P99="OK", "Yes", "No")</f>
        <v>No</v>
      </c>
      <c r="AF100" s="172"/>
      <c r="AG100" s="120"/>
    </row>
    <row r="101" spans="1:33">
      <c r="A101" s="129"/>
      <c r="B101" s="49"/>
      <c r="C101" s="50"/>
      <c r="D101" s="50"/>
      <c r="E101" s="50"/>
      <c r="F101" s="50"/>
      <c r="G101" s="50"/>
      <c r="H101" s="50"/>
      <c r="I101" s="50"/>
      <c r="J101" s="50"/>
      <c r="K101" s="50"/>
      <c r="L101" s="50"/>
      <c r="M101" s="50"/>
      <c r="N101" s="135"/>
      <c r="O101" s="138"/>
      <c r="P101" s="147"/>
      <c r="Q101" s="50"/>
      <c r="R101" s="50"/>
      <c r="S101" s="50"/>
      <c r="T101" s="50"/>
      <c r="U101" s="50"/>
      <c r="V101" s="50"/>
      <c r="W101" s="50"/>
      <c r="X101" s="50"/>
      <c r="Y101" s="50"/>
      <c r="Z101" s="50"/>
      <c r="AA101" s="50"/>
      <c r="AB101" s="135"/>
      <c r="AC101" s="138"/>
      <c r="AD101" s="147"/>
      <c r="AE101" s="57" t="s">
        <v>86</v>
      </c>
      <c r="AF101" s="172"/>
      <c r="AG101" s="103" t="s">
        <v>124</v>
      </c>
    </row>
    <row r="102" spans="1:33">
      <c r="A102" s="130"/>
      <c r="B102" s="49"/>
      <c r="C102" s="50"/>
      <c r="D102" s="50"/>
      <c r="E102" s="50"/>
      <c r="F102" s="50"/>
      <c r="G102" s="50"/>
      <c r="H102" s="50"/>
      <c r="I102" s="50"/>
      <c r="J102" s="50"/>
      <c r="K102" s="50"/>
      <c r="L102" s="50"/>
      <c r="M102" s="50"/>
      <c r="N102" s="135"/>
      <c r="O102" s="138"/>
      <c r="P102" s="147"/>
      <c r="Q102" s="50"/>
      <c r="R102" s="50"/>
      <c r="S102" s="50"/>
      <c r="T102" s="50"/>
      <c r="U102" s="50"/>
      <c r="V102" s="50"/>
      <c r="W102" s="50"/>
      <c r="X102" s="50"/>
      <c r="Y102" s="50"/>
      <c r="Z102" s="50"/>
      <c r="AA102" s="50"/>
      <c r="AB102" s="135"/>
      <c r="AC102" s="138"/>
      <c r="AD102" s="147"/>
      <c r="AE102" s="96" t="str">
        <f>IF(AD99="OK","Yes","No")</f>
        <v>No</v>
      </c>
      <c r="AF102" s="172"/>
      <c r="AG102" s="121"/>
    </row>
    <row r="103" spans="1:33">
      <c r="A103" s="55" t="str">
        <f>IF(AE98="Cycle Complete", "", "Caution: Previous cycle incomplete")</f>
        <v>Caution: Previous cycle incomplete</v>
      </c>
      <c r="B103" s="51"/>
      <c r="C103" s="52"/>
      <c r="D103" s="52"/>
      <c r="E103" s="52"/>
      <c r="F103" s="52"/>
      <c r="G103" s="52"/>
      <c r="H103" s="52"/>
      <c r="I103" s="52"/>
      <c r="J103" s="52"/>
      <c r="K103" s="52"/>
      <c r="L103" s="52"/>
      <c r="M103" s="52"/>
      <c r="N103" s="136"/>
      <c r="O103" s="139"/>
      <c r="P103" s="148"/>
      <c r="Q103" s="52"/>
      <c r="R103" s="52"/>
      <c r="S103" s="52"/>
      <c r="T103" s="52"/>
      <c r="U103" s="52"/>
      <c r="V103" s="52"/>
      <c r="W103" s="52"/>
      <c r="X103" s="52"/>
      <c r="Y103" s="52"/>
      <c r="Z103" s="52"/>
      <c r="AA103" s="52"/>
      <c r="AB103" s="136"/>
      <c r="AC103" s="139"/>
      <c r="AD103" s="148"/>
      <c r="AE103" s="59" t="str">
        <f>IF(AND(AE100="Yes",AE102="Yes"),"Cycle Complete","Cycle Incomplete")</f>
        <v>Cycle Incomplete</v>
      </c>
      <c r="AF103" s="173"/>
      <c r="AG103" s="122"/>
    </row>
    <row r="104" spans="1:33" ht="15" customHeight="1">
      <c r="A104" s="131"/>
      <c r="B104" s="35"/>
      <c r="C104" s="36"/>
      <c r="D104" s="36"/>
      <c r="E104" s="36"/>
      <c r="F104" s="36"/>
      <c r="G104" s="36"/>
      <c r="H104" s="36"/>
      <c r="I104" s="36"/>
      <c r="J104" s="36"/>
      <c r="K104" s="36"/>
      <c r="L104" s="36"/>
      <c r="M104" s="36"/>
      <c r="N104" s="140"/>
      <c r="O104" s="143">
        <f t="shared" ref="O104" si="55">COUNTIF(C104:M108,"y")</f>
        <v>0</v>
      </c>
      <c r="P104" s="149" t="str">
        <f t="shared" ref="P104" si="56">IF(O104&gt;0,"OK","No Observation")</f>
        <v>No Observation</v>
      </c>
      <c r="Q104" s="36"/>
      <c r="R104" s="36"/>
      <c r="S104" s="36"/>
      <c r="T104" s="36"/>
      <c r="U104" s="36"/>
      <c r="V104" s="36"/>
      <c r="W104" s="36"/>
      <c r="X104" s="36"/>
      <c r="Y104" s="36"/>
      <c r="Z104" s="36"/>
      <c r="AA104" s="36"/>
      <c r="AB104" s="140"/>
      <c r="AC104" s="143">
        <f>COUNTIF(Q104:AA108,"Y")</f>
        <v>0</v>
      </c>
      <c r="AD104" s="149" t="str">
        <f t="shared" ref="AD104" si="57">IF(AC104&gt;0,"OK","No Debrief")</f>
        <v>No Debrief</v>
      </c>
      <c r="AE104" s="70" t="s">
        <v>85</v>
      </c>
      <c r="AF104" s="166"/>
      <c r="AG104" s="115"/>
    </row>
    <row r="105" spans="1:33">
      <c r="A105" s="132"/>
      <c r="B105" s="37"/>
      <c r="C105" s="38"/>
      <c r="D105" s="38"/>
      <c r="E105" s="38"/>
      <c r="F105" s="38"/>
      <c r="G105" s="38"/>
      <c r="H105" s="38"/>
      <c r="I105" s="38"/>
      <c r="J105" s="38"/>
      <c r="K105" s="38"/>
      <c r="L105" s="38"/>
      <c r="M105" s="38"/>
      <c r="N105" s="141"/>
      <c r="O105" s="144"/>
      <c r="P105" s="150"/>
      <c r="Q105" s="38"/>
      <c r="R105" s="38"/>
      <c r="S105" s="38"/>
      <c r="T105" s="38"/>
      <c r="U105" s="38"/>
      <c r="V105" s="38"/>
      <c r="W105" s="38"/>
      <c r="X105" s="38"/>
      <c r="Y105" s="38"/>
      <c r="Z105" s="38"/>
      <c r="AA105" s="38"/>
      <c r="AB105" s="141"/>
      <c r="AC105" s="144"/>
      <c r="AD105" s="150"/>
      <c r="AE105" s="96" t="str">
        <f>IF(P104="OK", "Yes", "No")</f>
        <v>No</v>
      </c>
      <c r="AF105" s="167"/>
      <c r="AG105" s="116"/>
    </row>
    <row r="106" spans="1:33">
      <c r="A106" s="132"/>
      <c r="B106" s="37"/>
      <c r="C106" s="38"/>
      <c r="D106" s="38"/>
      <c r="E106" s="38"/>
      <c r="F106" s="38"/>
      <c r="G106" s="38"/>
      <c r="H106" s="38"/>
      <c r="I106" s="38"/>
      <c r="J106" s="38"/>
      <c r="K106" s="38"/>
      <c r="L106" s="38"/>
      <c r="M106" s="38"/>
      <c r="N106" s="141"/>
      <c r="O106" s="144"/>
      <c r="P106" s="150"/>
      <c r="Q106" s="38"/>
      <c r="R106" s="38"/>
      <c r="S106" s="38"/>
      <c r="T106" s="38"/>
      <c r="U106" s="38"/>
      <c r="V106" s="38"/>
      <c r="W106" s="38"/>
      <c r="X106" s="38"/>
      <c r="Y106" s="38"/>
      <c r="Z106" s="38"/>
      <c r="AA106" s="38"/>
      <c r="AB106" s="141"/>
      <c r="AC106" s="144"/>
      <c r="AD106" s="150"/>
      <c r="AE106" s="57" t="s">
        <v>86</v>
      </c>
      <c r="AF106" s="167"/>
      <c r="AG106" s="103" t="s">
        <v>124</v>
      </c>
    </row>
    <row r="107" spans="1:33">
      <c r="A107" s="133"/>
      <c r="B107" s="37"/>
      <c r="C107" s="38"/>
      <c r="D107" s="38"/>
      <c r="E107" s="38"/>
      <c r="F107" s="38"/>
      <c r="G107" s="38"/>
      <c r="H107" s="38"/>
      <c r="I107" s="38"/>
      <c r="J107" s="38"/>
      <c r="K107" s="38"/>
      <c r="L107" s="38"/>
      <c r="M107" s="38"/>
      <c r="N107" s="141"/>
      <c r="O107" s="144"/>
      <c r="P107" s="150"/>
      <c r="Q107" s="38"/>
      <c r="R107" s="38"/>
      <c r="S107" s="38"/>
      <c r="T107" s="38"/>
      <c r="U107" s="38"/>
      <c r="V107" s="38"/>
      <c r="W107" s="38"/>
      <c r="X107" s="38"/>
      <c r="Y107" s="38"/>
      <c r="Z107" s="38"/>
      <c r="AA107" s="38"/>
      <c r="AB107" s="141"/>
      <c r="AC107" s="144"/>
      <c r="AD107" s="150"/>
      <c r="AE107" s="96" t="str">
        <f>IF(AD104="OK","Yes","No")</f>
        <v>No</v>
      </c>
      <c r="AF107" s="167"/>
      <c r="AG107" s="117"/>
    </row>
    <row r="108" spans="1:33">
      <c r="A108" s="73" t="str">
        <f>IF(AE103="Cycle Complete", "", "Caution: Previous cycle incomplete")</f>
        <v>Caution: Previous cycle incomplete</v>
      </c>
      <c r="B108" s="39"/>
      <c r="C108" s="40"/>
      <c r="D108" s="40"/>
      <c r="E108" s="40"/>
      <c r="F108" s="40"/>
      <c r="G108" s="40"/>
      <c r="H108" s="40"/>
      <c r="I108" s="40"/>
      <c r="J108" s="40"/>
      <c r="K108" s="40"/>
      <c r="L108" s="40"/>
      <c r="M108" s="40"/>
      <c r="N108" s="142"/>
      <c r="O108" s="145"/>
      <c r="P108" s="151"/>
      <c r="Q108" s="40"/>
      <c r="R108" s="40"/>
      <c r="S108" s="40"/>
      <c r="T108" s="40"/>
      <c r="U108" s="40"/>
      <c r="V108" s="40"/>
      <c r="W108" s="40"/>
      <c r="X108" s="40"/>
      <c r="Y108" s="40"/>
      <c r="Z108" s="40"/>
      <c r="AA108" s="40"/>
      <c r="AB108" s="142"/>
      <c r="AC108" s="145"/>
      <c r="AD108" s="151"/>
      <c r="AE108" s="59" t="str">
        <f>IF(AND(AE105="Yes",AE107="Yes"),"Cycle Complete","Cycle Incomplete")</f>
        <v>Cycle Incomplete</v>
      </c>
      <c r="AF108" s="168"/>
      <c r="AG108" s="118"/>
    </row>
    <row r="109" spans="1:33" ht="15" customHeight="1">
      <c r="A109" s="128"/>
      <c r="B109" s="47"/>
      <c r="C109" s="48"/>
      <c r="D109" s="48"/>
      <c r="E109" s="48"/>
      <c r="F109" s="48"/>
      <c r="G109" s="48"/>
      <c r="H109" s="48"/>
      <c r="I109" s="48"/>
      <c r="J109" s="48"/>
      <c r="K109" s="48"/>
      <c r="L109" s="48"/>
      <c r="M109" s="48"/>
      <c r="N109" s="134"/>
      <c r="O109" s="137">
        <f t="shared" ref="O109" si="58">COUNTIF(C109:M113,"y")</f>
        <v>0</v>
      </c>
      <c r="P109" s="146" t="str">
        <f t="shared" ref="P109" si="59">IF(O109&gt;0,"OK","No Observation")</f>
        <v>No Observation</v>
      </c>
      <c r="Q109" s="48"/>
      <c r="R109" s="48"/>
      <c r="S109" s="48"/>
      <c r="T109" s="48"/>
      <c r="U109" s="48"/>
      <c r="V109" s="48"/>
      <c r="W109" s="48"/>
      <c r="X109" s="48"/>
      <c r="Y109" s="48"/>
      <c r="Z109" s="48"/>
      <c r="AA109" s="48"/>
      <c r="AB109" s="134"/>
      <c r="AC109" s="137">
        <f>COUNTIF(Q109:AA113,"Y")</f>
        <v>0</v>
      </c>
      <c r="AD109" s="146" t="str">
        <f t="shared" ref="AD109" si="60">IF(AC109&gt;0,"OK","No Debrief")</f>
        <v>No Debrief</v>
      </c>
      <c r="AE109" s="70" t="s">
        <v>85</v>
      </c>
      <c r="AF109" s="171"/>
      <c r="AG109" s="119"/>
    </row>
    <row r="110" spans="1:33">
      <c r="A110" s="129"/>
      <c r="B110" s="49"/>
      <c r="C110" s="50"/>
      <c r="D110" s="50"/>
      <c r="E110" s="50"/>
      <c r="F110" s="50"/>
      <c r="G110" s="50"/>
      <c r="H110" s="50"/>
      <c r="I110" s="50"/>
      <c r="J110" s="50"/>
      <c r="K110" s="50"/>
      <c r="L110" s="50"/>
      <c r="M110" s="50"/>
      <c r="N110" s="135"/>
      <c r="O110" s="138"/>
      <c r="P110" s="147"/>
      <c r="Q110" s="50"/>
      <c r="R110" s="50"/>
      <c r="S110" s="50"/>
      <c r="T110" s="50"/>
      <c r="U110" s="50"/>
      <c r="V110" s="50"/>
      <c r="W110" s="50"/>
      <c r="X110" s="50"/>
      <c r="Y110" s="50"/>
      <c r="Z110" s="50"/>
      <c r="AA110" s="50"/>
      <c r="AB110" s="135"/>
      <c r="AC110" s="138"/>
      <c r="AD110" s="147"/>
      <c r="AE110" s="96" t="str">
        <f>IF(P109="OK", "Yes", "No")</f>
        <v>No</v>
      </c>
      <c r="AF110" s="172"/>
      <c r="AG110" s="120"/>
    </row>
    <row r="111" spans="1:33">
      <c r="A111" s="129"/>
      <c r="B111" s="49"/>
      <c r="C111" s="50"/>
      <c r="D111" s="50"/>
      <c r="E111" s="50"/>
      <c r="F111" s="50"/>
      <c r="G111" s="50"/>
      <c r="H111" s="50"/>
      <c r="I111" s="50"/>
      <c r="J111" s="50"/>
      <c r="K111" s="50"/>
      <c r="L111" s="50"/>
      <c r="M111" s="50"/>
      <c r="N111" s="135"/>
      <c r="O111" s="138"/>
      <c r="P111" s="147"/>
      <c r="Q111" s="50"/>
      <c r="R111" s="50"/>
      <c r="S111" s="50"/>
      <c r="T111" s="50"/>
      <c r="U111" s="50"/>
      <c r="V111" s="50"/>
      <c r="W111" s="50"/>
      <c r="X111" s="50"/>
      <c r="Y111" s="50"/>
      <c r="Z111" s="50"/>
      <c r="AA111" s="50"/>
      <c r="AB111" s="135"/>
      <c r="AC111" s="138"/>
      <c r="AD111" s="147"/>
      <c r="AE111" s="57" t="s">
        <v>86</v>
      </c>
      <c r="AF111" s="172"/>
      <c r="AG111" s="103" t="s">
        <v>124</v>
      </c>
    </row>
    <row r="112" spans="1:33">
      <c r="A112" s="130"/>
      <c r="B112" s="49"/>
      <c r="C112" s="50"/>
      <c r="D112" s="50"/>
      <c r="E112" s="50"/>
      <c r="F112" s="50"/>
      <c r="G112" s="50"/>
      <c r="H112" s="50"/>
      <c r="I112" s="50"/>
      <c r="J112" s="50"/>
      <c r="K112" s="50"/>
      <c r="L112" s="50"/>
      <c r="M112" s="50"/>
      <c r="N112" s="135"/>
      <c r="O112" s="138"/>
      <c r="P112" s="147"/>
      <c r="Q112" s="50"/>
      <c r="R112" s="50"/>
      <c r="S112" s="50"/>
      <c r="T112" s="50"/>
      <c r="U112" s="50"/>
      <c r="V112" s="50"/>
      <c r="W112" s="50"/>
      <c r="X112" s="50"/>
      <c r="Y112" s="50"/>
      <c r="Z112" s="50"/>
      <c r="AA112" s="50"/>
      <c r="AB112" s="135"/>
      <c r="AC112" s="138"/>
      <c r="AD112" s="147"/>
      <c r="AE112" s="96" t="str">
        <f>IF(AD109="OK","Yes","No")</f>
        <v>No</v>
      </c>
      <c r="AF112" s="172"/>
      <c r="AG112" s="121"/>
    </row>
    <row r="113" spans="1:33">
      <c r="A113" s="55" t="str">
        <f>IF(AE108="Cycle Complete", "", "Caution: Previous cycle incomplete")</f>
        <v>Caution: Previous cycle incomplete</v>
      </c>
      <c r="B113" s="51"/>
      <c r="C113" s="52"/>
      <c r="D113" s="52"/>
      <c r="E113" s="52"/>
      <c r="F113" s="52"/>
      <c r="G113" s="52"/>
      <c r="H113" s="52"/>
      <c r="I113" s="52"/>
      <c r="J113" s="52"/>
      <c r="K113" s="52"/>
      <c r="L113" s="52"/>
      <c r="M113" s="52"/>
      <c r="N113" s="136"/>
      <c r="O113" s="139"/>
      <c r="P113" s="148"/>
      <c r="Q113" s="52"/>
      <c r="R113" s="52"/>
      <c r="S113" s="52"/>
      <c r="T113" s="52"/>
      <c r="U113" s="52"/>
      <c r="V113" s="52"/>
      <c r="W113" s="52"/>
      <c r="X113" s="52"/>
      <c r="Y113" s="52"/>
      <c r="Z113" s="52"/>
      <c r="AA113" s="52"/>
      <c r="AB113" s="136"/>
      <c r="AC113" s="139"/>
      <c r="AD113" s="148"/>
      <c r="AE113" s="59" t="str">
        <f>IF(AND(AE110="Yes",AE112="Yes"),"Cycle Complete","Cycle Incomplete")</f>
        <v>Cycle Incomplete</v>
      </c>
      <c r="AF113" s="173"/>
      <c r="AG113" s="122"/>
    </row>
    <row r="114" spans="1:33" ht="15" customHeight="1">
      <c r="A114" s="131"/>
      <c r="B114" s="35"/>
      <c r="C114" s="36"/>
      <c r="D114" s="36"/>
      <c r="E114" s="36"/>
      <c r="F114" s="36"/>
      <c r="G114" s="36"/>
      <c r="H114" s="36"/>
      <c r="I114" s="36"/>
      <c r="J114" s="36"/>
      <c r="K114" s="36"/>
      <c r="L114" s="36"/>
      <c r="M114" s="36"/>
      <c r="N114" s="140"/>
      <c r="O114" s="143">
        <f t="shared" ref="O114" si="61">COUNTIF(C114:M118,"y")</f>
        <v>0</v>
      </c>
      <c r="P114" s="149" t="str">
        <f t="shared" ref="P114" si="62">IF(O114&gt;0,"OK","No Observation")</f>
        <v>No Observation</v>
      </c>
      <c r="Q114" s="36"/>
      <c r="R114" s="36"/>
      <c r="S114" s="36"/>
      <c r="T114" s="36"/>
      <c r="U114" s="36"/>
      <c r="V114" s="36"/>
      <c r="W114" s="36"/>
      <c r="X114" s="36"/>
      <c r="Y114" s="36"/>
      <c r="Z114" s="36"/>
      <c r="AA114" s="36"/>
      <c r="AB114" s="140"/>
      <c r="AC114" s="143">
        <f>COUNTIF(Q114:AA118,"Y")</f>
        <v>0</v>
      </c>
      <c r="AD114" s="149" t="str">
        <f t="shared" ref="AD114" si="63">IF(AC114&gt;0,"OK","No Debrief")</f>
        <v>No Debrief</v>
      </c>
      <c r="AE114" s="70" t="s">
        <v>85</v>
      </c>
      <c r="AF114" s="166"/>
      <c r="AG114" s="115"/>
    </row>
    <row r="115" spans="1:33">
      <c r="A115" s="132"/>
      <c r="B115" s="37"/>
      <c r="C115" s="38"/>
      <c r="D115" s="38"/>
      <c r="E115" s="38"/>
      <c r="F115" s="38"/>
      <c r="G115" s="38"/>
      <c r="H115" s="38"/>
      <c r="I115" s="38"/>
      <c r="J115" s="38"/>
      <c r="K115" s="38"/>
      <c r="L115" s="38"/>
      <c r="M115" s="38"/>
      <c r="N115" s="141"/>
      <c r="O115" s="144"/>
      <c r="P115" s="150"/>
      <c r="Q115" s="38"/>
      <c r="R115" s="38"/>
      <c r="S115" s="38"/>
      <c r="T115" s="38"/>
      <c r="U115" s="38"/>
      <c r="V115" s="38"/>
      <c r="W115" s="38"/>
      <c r="X115" s="38"/>
      <c r="Y115" s="38"/>
      <c r="Z115" s="38"/>
      <c r="AA115" s="38"/>
      <c r="AB115" s="141"/>
      <c r="AC115" s="144"/>
      <c r="AD115" s="150"/>
      <c r="AE115" s="96" t="str">
        <f>IF(P114="OK", "Yes", "No")</f>
        <v>No</v>
      </c>
      <c r="AF115" s="167"/>
      <c r="AG115" s="116"/>
    </row>
    <row r="116" spans="1:33">
      <c r="A116" s="132"/>
      <c r="B116" s="37"/>
      <c r="C116" s="38"/>
      <c r="D116" s="38"/>
      <c r="E116" s="38"/>
      <c r="F116" s="38"/>
      <c r="G116" s="38"/>
      <c r="H116" s="38"/>
      <c r="I116" s="38"/>
      <c r="J116" s="38"/>
      <c r="K116" s="38"/>
      <c r="L116" s="38"/>
      <c r="M116" s="38"/>
      <c r="N116" s="141"/>
      <c r="O116" s="144"/>
      <c r="P116" s="150"/>
      <c r="Q116" s="38"/>
      <c r="R116" s="38"/>
      <c r="S116" s="38"/>
      <c r="T116" s="38"/>
      <c r="U116" s="38"/>
      <c r="V116" s="38"/>
      <c r="W116" s="38"/>
      <c r="X116" s="38"/>
      <c r="Y116" s="38"/>
      <c r="Z116" s="38"/>
      <c r="AA116" s="38"/>
      <c r="AB116" s="141"/>
      <c r="AC116" s="144"/>
      <c r="AD116" s="150"/>
      <c r="AE116" s="57" t="s">
        <v>86</v>
      </c>
      <c r="AF116" s="167"/>
      <c r="AG116" s="103" t="s">
        <v>124</v>
      </c>
    </row>
    <row r="117" spans="1:33">
      <c r="A117" s="133"/>
      <c r="B117" s="37"/>
      <c r="C117" s="38"/>
      <c r="D117" s="38"/>
      <c r="E117" s="38"/>
      <c r="F117" s="38"/>
      <c r="G117" s="38"/>
      <c r="H117" s="38"/>
      <c r="I117" s="38"/>
      <c r="J117" s="38"/>
      <c r="K117" s="38"/>
      <c r="L117" s="38"/>
      <c r="M117" s="38"/>
      <c r="N117" s="141"/>
      <c r="O117" s="144"/>
      <c r="P117" s="150"/>
      <c r="Q117" s="38"/>
      <c r="R117" s="38"/>
      <c r="S117" s="38"/>
      <c r="T117" s="38"/>
      <c r="U117" s="38"/>
      <c r="V117" s="38"/>
      <c r="W117" s="38"/>
      <c r="X117" s="38"/>
      <c r="Y117" s="38"/>
      <c r="Z117" s="38"/>
      <c r="AA117" s="38"/>
      <c r="AB117" s="141"/>
      <c r="AC117" s="144"/>
      <c r="AD117" s="150"/>
      <c r="AE117" s="96" t="str">
        <f>IF(AD114="OK","Yes","No")</f>
        <v>No</v>
      </c>
      <c r="AF117" s="167"/>
      <c r="AG117" s="117"/>
    </row>
    <row r="118" spans="1:33">
      <c r="A118" s="73" t="str">
        <f>IF(AE113="Cycle Complete", "", "Caution: Previous cycle incomplete")</f>
        <v>Caution: Previous cycle incomplete</v>
      </c>
      <c r="B118" s="39"/>
      <c r="C118" s="40"/>
      <c r="D118" s="40"/>
      <c r="E118" s="40"/>
      <c r="F118" s="40"/>
      <c r="G118" s="40"/>
      <c r="H118" s="40"/>
      <c r="I118" s="40"/>
      <c r="J118" s="40"/>
      <c r="K118" s="40"/>
      <c r="L118" s="40"/>
      <c r="M118" s="40"/>
      <c r="N118" s="142"/>
      <c r="O118" s="145"/>
      <c r="P118" s="151"/>
      <c r="Q118" s="40"/>
      <c r="R118" s="40"/>
      <c r="S118" s="40"/>
      <c r="T118" s="40"/>
      <c r="U118" s="40"/>
      <c r="V118" s="40"/>
      <c r="W118" s="40"/>
      <c r="X118" s="40"/>
      <c r="Y118" s="40"/>
      <c r="Z118" s="40"/>
      <c r="AA118" s="40"/>
      <c r="AB118" s="142"/>
      <c r="AC118" s="145"/>
      <c r="AD118" s="151"/>
      <c r="AE118" s="59" t="str">
        <f>IF(AND(AE115="Yes",AE117="Yes"),"Cycle Complete","Cycle Incomplete")</f>
        <v>Cycle Incomplete</v>
      </c>
      <c r="AF118" s="168"/>
      <c r="AG118" s="118"/>
    </row>
    <row r="119" spans="1:33" ht="15" customHeight="1">
      <c r="A119" s="128"/>
      <c r="B119" s="47"/>
      <c r="C119" s="48"/>
      <c r="D119" s="48"/>
      <c r="E119" s="48"/>
      <c r="F119" s="48"/>
      <c r="G119" s="48"/>
      <c r="H119" s="48"/>
      <c r="I119" s="48"/>
      <c r="J119" s="48"/>
      <c r="K119" s="48"/>
      <c r="L119" s="48"/>
      <c r="M119" s="48"/>
      <c r="N119" s="134"/>
      <c r="O119" s="137">
        <f t="shared" ref="O119" si="64">COUNTIF(C119:M123,"y")</f>
        <v>0</v>
      </c>
      <c r="P119" s="146" t="str">
        <f t="shared" ref="P119" si="65">IF(O119&gt;0,"OK","No Observation")</f>
        <v>No Observation</v>
      </c>
      <c r="Q119" s="48"/>
      <c r="R119" s="48"/>
      <c r="S119" s="48"/>
      <c r="T119" s="48"/>
      <c r="U119" s="48"/>
      <c r="V119" s="48"/>
      <c r="W119" s="48"/>
      <c r="X119" s="48"/>
      <c r="Y119" s="48"/>
      <c r="Z119" s="48"/>
      <c r="AA119" s="48"/>
      <c r="AB119" s="134"/>
      <c r="AC119" s="137">
        <f>COUNTIF(Q119:AA123,"Y")</f>
        <v>0</v>
      </c>
      <c r="AD119" s="146" t="str">
        <f t="shared" ref="AD119" si="66">IF(AC119&gt;0,"OK","No Debrief")</f>
        <v>No Debrief</v>
      </c>
      <c r="AE119" s="70" t="s">
        <v>85</v>
      </c>
      <c r="AF119" s="171"/>
      <c r="AG119" s="119"/>
    </row>
    <row r="120" spans="1:33">
      <c r="A120" s="129"/>
      <c r="B120" s="49"/>
      <c r="C120" s="50"/>
      <c r="D120" s="50"/>
      <c r="E120" s="50"/>
      <c r="F120" s="50"/>
      <c r="G120" s="50"/>
      <c r="H120" s="50"/>
      <c r="I120" s="50"/>
      <c r="J120" s="50"/>
      <c r="K120" s="50"/>
      <c r="L120" s="50"/>
      <c r="M120" s="50"/>
      <c r="N120" s="135"/>
      <c r="O120" s="138"/>
      <c r="P120" s="147"/>
      <c r="Q120" s="50"/>
      <c r="R120" s="50"/>
      <c r="S120" s="50"/>
      <c r="T120" s="50"/>
      <c r="U120" s="50"/>
      <c r="V120" s="50"/>
      <c r="W120" s="50"/>
      <c r="X120" s="50"/>
      <c r="Y120" s="50"/>
      <c r="Z120" s="50"/>
      <c r="AA120" s="50"/>
      <c r="AB120" s="135"/>
      <c r="AC120" s="138"/>
      <c r="AD120" s="147"/>
      <c r="AE120" s="96" t="str">
        <f>IF(P119="OK", "Yes", "No")</f>
        <v>No</v>
      </c>
      <c r="AF120" s="172"/>
      <c r="AG120" s="120"/>
    </row>
    <row r="121" spans="1:33">
      <c r="A121" s="129"/>
      <c r="B121" s="49"/>
      <c r="C121" s="50"/>
      <c r="D121" s="50"/>
      <c r="E121" s="50"/>
      <c r="F121" s="50"/>
      <c r="G121" s="50"/>
      <c r="H121" s="50"/>
      <c r="I121" s="50"/>
      <c r="J121" s="50"/>
      <c r="K121" s="50"/>
      <c r="L121" s="50"/>
      <c r="M121" s="50"/>
      <c r="N121" s="135"/>
      <c r="O121" s="138"/>
      <c r="P121" s="147"/>
      <c r="Q121" s="50"/>
      <c r="R121" s="50"/>
      <c r="S121" s="50"/>
      <c r="T121" s="50"/>
      <c r="U121" s="50"/>
      <c r="V121" s="50"/>
      <c r="W121" s="50"/>
      <c r="X121" s="50"/>
      <c r="Y121" s="50"/>
      <c r="Z121" s="50"/>
      <c r="AA121" s="50"/>
      <c r="AB121" s="135"/>
      <c r="AC121" s="138"/>
      <c r="AD121" s="147"/>
      <c r="AE121" s="57" t="s">
        <v>86</v>
      </c>
      <c r="AF121" s="172"/>
      <c r="AG121" s="103" t="s">
        <v>124</v>
      </c>
    </row>
    <row r="122" spans="1:33">
      <c r="A122" s="130"/>
      <c r="B122" s="49"/>
      <c r="C122" s="50"/>
      <c r="D122" s="50"/>
      <c r="E122" s="50"/>
      <c r="F122" s="50"/>
      <c r="G122" s="50"/>
      <c r="H122" s="50"/>
      <c r="I122" s="50"/>
      <c r="J122" s="50"/>
      <c r="K122" s="50"/>
      <c r="L122" s="50"/>
      <c r="M122" s="50"/>
      <c r="N122" s="135"/>
      <c r="O122" s="138"/>
      <c r="P122" s="147"/>
      <c r="Q122" s="50"/>
      <c r="R122" s="50"/>
      <c r="S122" s="50"/>
      <c r="T122" s="50"/>
      <c r="U122" s="50"/>
      <c r="V122" s="50"/>
      <c r="W122" s="50"/>
      <c r="X122" s="50"/>
      <c r="Y122" s="50"/>
      <c r="Z122" s="50"/>
      <c r="AA122" s="50"/>
      <c r="AB122" s="135"/>
      <c r="AC122" s="138"/>
      <c r="AD122" s="147"/>
      <c r="AE122" s="96" t="str">
        <f>IF(AD119="OK","Yes","No")</f>
        <v>No</v>
      </c>
      <c r="AF122" s="172"/>
      <c r="AG122" s="121"/>
    </row>
    <row r="123" spans="1:33">
      <c r="A123" s="55" t="str">
        <f>IF(AE118="Cycle Complete", "", "Caution: Previous cycle incomplete")</f>
        <v>Caution: Previous cycle incomplete</v>
      </c>
      <c r="B123" s="51"/>
      <c r="C123" s="52"/>
      <c r="D123" s="52"/>
      <c r="E123" s="52"/>
      <c r="F123" s="52"/>
      <c r="G123" s="52"/>
      <c r="H123" s="52"/>
      <c r="I123" s="52"/>
      <c r="J123" s="52"/>
      <c r="K123" s="52"/>
      <c r="L123" s="52"/>
      <c r="M123" s="52"/>
      <c r="N123" s="136"/>
      <c r="O123" s="139"/>
      <c r="P123" s="148"/>
      <c r="Q123" s="52"/>
      <c r="R123" s="52"/>
      <c r="S123" s="52"/>
      <c r="T123" s="52"/>
      <c r="U123" s="52"/>
      <c r="V123" s="52"/>
      <c r="W123" s="52"/>
      <c r="X123" s="52"/>
      <c r="Y123" s="52"/>
      <c r="Z123" s="52"/>
      <c r="AA123" s="52"/>
      <c r="AB123" s="136"/>
      <c r="AC123" s="139"/>
      <c r="AD123" s="148"/>
      <c r="AE123" s="59" t="str">
        <f>IF(AND(AE120="Yes",AE122="Yes"),"Cycle Complete","Cycle Incomplete")</f>
        <v>Cycle Incomplete</v>
      </c>
      <c r="AF123" s="173"/>
      <c r="AG123" s="122"/>
    </row>
    <row r="124" spans="1:33" ht="15" customHeight="1">
      <c r="A124" s="131"/>
      <c r="B124" s="35"/>
      <c r="C124" s="36"/>
      <c r="D124" s="36"/>
      <c r="E124" s="36"/>
      <c r="F124" s="36"/>
      <c r="G124" s="36"/>
      <c r="H124" s="36"/>
      <c r="I124" s="36"/>
      <c r="J124" s="36"/>
      <c r="K124" s="36"/>
      <c r="L124" s="36"/>
      <c r="M124" s="36"/>
      <c r="N124" s="140"/>
      <c r="O124" s="143">
        <f t="shared" ref="O124" si="67">COUNTIF(C124:M128,"y")</f>
        <v>0</v>
      </c>
      <c r="P124" s="149" t="str">
        <f t="shared" ref="P124" si="68">IF(O124&gt;0,"OK","No Observation")</f>
        <v>No Observation</v>
      </c>
      <c r="Q124" s="36"/>
      <c r="R124" s="36"/>
      <c r="S124" s="36"/>
      <c r="T124" s="36"/>
      <c r="U124" s="36"/>
      <c r="V124" s="36"/>
      <c r="W124" s="36"/>
      <c r="X124" s="36"/>
      <c r="Y124" s="36"/>
      <c r="Z124" s="36"/>
      <c r="AA124" s="36"/>
      <c r="AB124" s="140"/>
      <c r="AC124" s="143">
        <f>COUNTIF(Q124:AA128,"Y")</f>
        <v>0</v>
      </c>
      <c r="AD124" s="149" t="str">
        <f t="shared" ref="AD124" si="69">IF(AC124&gt;0,"OK","No Debrief")</f>
        <v>No Debrief</v>
      </c>
      <c r="AE124" s="70" t="s">
        <v>85</v>
      </c>
      <c r="AF124" s="166"/>
      <c r="AG124" s="115"/>
    </row>
    <row r="125" spans="1:33">
      <c r="A125" s="132"/>
      <c r="B125" s="37"/>
      <c r="C125" s="38"/>
      <c r="D125" s="38"/>
      <c r="E125" s="38"/>
      <c r="F125" s="38"/>
      <c r="G125" s="38"/>
      <c r="H125" s="38"/>
      <c r="I125" s="38"/>
      <c r="J125" s="38"/>
      <c r="K125" s="38"/>
      <c r="L125" s="38"/>
      <c r="M125" s="38"/>
      <c r="N125" s="141"/>
      <c r="O125" s="144"/>
      <c r="P125" s="150"/>
      <c r="Q125" s="38"/>
      <c r="R125" s="38"/>
      <c r="S125" s="38"/>
      <c r="T125" s="38"/>
      <c r="U125" s="38"/>
      <c r="V125" s="38"/>
      <c r="W125" s="38"/>
      <c r="X125" s="38"/>
      <c r="Y125" s="38"/>
      <c r="Z125" s="38"/>
      <c r="AA125" s="38"/>
      <c r="AB125" s="141"/>
      <c r="AC125" s="144"/>
      <c r="AD125" s="150"/>
      <c r="AE125" s="96" t="str">
        <f>IF(P124="OK", "Yes", "No")</f>
        <v>No</v>
      </c>
      <c r="AF125" s="167"/>
      <c r="AG125" s="116"/>
    </row>
    <row r="126" spans="1:33">
      <c r="A126" s="132"/>
      <c r="B126" s="37"/>
      <c r="C126" s="38"/>
      <c r="D126" s="38"/>
      <c r="E126" s="38"/>
      <c r="F126" s="38"/>
      <c r="G126" s="38"/>
      <c r="H126" s="38"/>
      <c r="I126" s="38"/>
      <c r="J126" s="38"/>
      <c r="K126" s="38"/>
      <c r="L126" s="38"/>
      <c r="M126" s="38"/>
      <c r="N126" s="141"/>
      <c r="O126" s="144"/>
      <c r="P126" s="150"/>
      <c r="Q126" s="38"/>
      <c r="R126" s="38"/>
      <c r="S126" s="38"/>
      <c r="T126" s="38"/>
      <c r="U126" s="38"/>
      <c r="V126" s="38"/>
      <c r="W126" s="38"/>
      <c r="X126" s="38"/>
      <c r="Y126" s="38"/>
      <c r="Z126" s="38"/>
      <c r="AA126" s="38"/>
      <c r="AB126" s="141"/>
      <c r="AC126" s="144"/>
      <c r="AD126" s="150"/>
      <c r="AE126" s="57" t="s">
        <v>86</v>
      </c>
      <c r="AF126" s="167"/>
      <c r="AG126" s="103" t="s">
        <v>124</v>
      </c>
    </row>
    <row r="127" spans="1:33">
      <c r="A127" s="133"/>
      <c r="B127" s="37"/>
      <c r="C127" s="38"/>
      <c r="D127" s="38"/>
      <c r="E127" s="38"/>
      <c r="F127" s="38"/>
      <c r="G127" s="38"/>
      <c r="H127" s="38"/>
      <c r="I127" s="38"/>
      <c r="J127" s="38"/>
      <c r="K127" s="38"/>
      <c r="L127" s="38"/>
      <c r="M127" s="38"/>
      <c r="N127" s="141"/>
      <c r="O127" s="144"/>
      <c r="P127" s="150"/>
      <c r="Q127" s="38"/>
      <c r="R127" s="38"/>
      <c r="S127" s="38"/>
      <c r="T127" s="38"/>
      <c r="U127" s="38"/>
      <c r="V127" s="38"/>
      <c r="W127" s="38"/>
      <c r="X127" s="38"/>
      <c r="Y127" s="38"/>
      <c r="Z127" s="38"/>
      <c r="AA127" s="38"/>
      <c r="AB127" s="141"/>
      <c r="AC127" s="144"/>
      <c r="AD127" s="150"/>
      <c r="AE127" s="96" t="str">
        <f>IF(AD124="OK","Yes","No")</f>
        <v>No</v>
      </c>
      <c r="AF127" s="167"/>
      <c r="AG127" s="117"/>
    </row>
    <row r="128" spans="1:33">
      <c r="A128" s="73" t="str">
        <f>IF(AE123="Cycle Complete", "", "Caution: Previous cycle incomplete")</f>
        <v>Caution: Previous cycle incomplete</v>
      </c>
      <c r="B128" s="39"/>
      <c r="C128" s="40"/>
      <c r="D128" s="40"/>
      <c r="E128" s="40"/>
      <c r="F128" s="40"/>
      <c r="G128" s="40"/>
      <c r="H128" s="40"/>
      <c r="I128" s="40"/>
      <c r="J128" s="40"/>
      <c r="K128" s="40"/>
      <c r="L128" s="40"/>
      <c r="M128" s="40"/>
      <c r="N128" s="142"/>
      <c r="O128" s="145"/>
      <c r="P128" s="151"/>
      <c r="Q128" s="40"/>
      <c r="R128" s="40"/>
      <c r="S128" s="40"/>
      <c r="T128" s="40"/>
      <c r="U128" s="40"/>
      <c r="V128" s="40"/>
      <c r="W128" s="40"/>
      <c r="X128" s="40"/>
      <c r="Y128" s="40"/>
      <c r="Z128" s="40"/>
      <c r="AA128" s="40"/>
      <c r="AB128" s="142"/>
      <c r="AC128" s="145"/>
      <c r="AD128" s="151"/>
      <c r="AE128" s="59" t="str">
        <f>IF(AND(AE125="Yes",AE127="Yes"),"Cycle Complete","Cycle Incomplete")</f>
        <v>Cycle Incomplete</v>
      </c>
      <c r="AF128" s="168"/>
      <c r="AG128" s="118"/>
    </row>
    <row r="129" spans="1:33" ht="15" customHeight="1">
      <c r="A129" s="128"/>
      <c r="B129" s="47"/>
      <c r="C129" s="48"/>
      <c r="D129" s="48"/>
      <c r="E129" s="48"/>
      <c r="F129" s="48"/>
      <c r="G129" s="48"/>
      <c r="H129" s="48"/>
      <c r="I129" s="48"/>
      <c r="J129" s="48"/>
      <c r="K129" s="48"/>
      <c r="L129" s="48"/>
      <c r="M129" s="48"/>
      <c r="N129" s="134"/>
      <c r="O129" s="137">
        <f t="shared" ref="O129" si="70">COUNTIF(C129:M133,"y")</f>
        <v>0</v>
      </c>
      <c r="P129" s="146" t="str">
        <f t="shared" ref="P129" si="71">IF(O129&gt;0,"OK","No Observation")</f>
        <v>No Observation</v>
      </c>
      <c r="Q129" s="48"/>
      <c r="R129" s="48"/>
      <c r="S129" s="48"/>
      <c r="T129" s="48"/>
      <c r="U129" s="48"/>
      <c r="V129" s="48"/>
      <c r="W129" s="48"/>
      <c r="X129" s="48"/>
      <c r="Y129" s="48"/>
      <c r="Z129" s="48"/>
      <c r="AA129" s="48"/>
      <c r="AB129" s="134"/>
      <c r="AC129" s="137">
        <f>COUNTIF(Q129:AA133,"Y")</f>
        <v>0</v>
      </c>
      <c r="AD129" s="146" t="str">
        <f t="shared" ref="AD129" si="72">IF(AC129&gt;0,"OK","No Debrief")</f>
        <v>No Debrief</v>
      </c>
      <c r="AE129" s="70" t="s">
        <v>85</v>
      </c>
      <c r="AF129" s="171"/>
      <c r="AG129" s="119"/>
    </row>
    <row r="130" spans="1:33">
      <c r="A130" s="129"/>
      <c r="B130" s="49"/>
      <c r="C130" s="50"/>
      <c r="D130" s="50"/>
      <c r="E130" s="50"/>
      <c r="F130" s="50"/>
      <c r="G130" s="50"/>
      <c r="H130" s="50"/>
      <c r="I130" s="50"/>
      <c r="J130" s="50"/>
      <c r="K130" s="50"/>
      <c r="L130" s="50"/>
      <c r="M130" s="50"/>
      <c r="N130" s="135"/>
      <c r="O130" s="138"/>
      <c r="P130" s="147"/>
      <c r="Q130" s="50"/>
      <c r="R130" s="50"/>
      <c r="S130" s="50"/>
      <c r="T130" s="50"/>
      <c r="U130" s="50"/>
      <c r="V130" s="50"/>
      <c r="W130" s="50"/>
      <c r="X130" s="50"/>
      <c r="Y130" s="50"/>
      <c r="Z130" s="50"/>
      <c r="AA130" s="50"/>
      <c r="AB130" s="135"/>
      <c r="AC130" s="138"/>
      <c r="AD130" s="147"/>
      <c r="AE130" s="96" t="str">
        <f>IF(P129="OK", "Yes", "No")</f>
        <v>No</v>
      </c>
      <c r="AF130" s="172"/>
      <c r="AG130" s="120"/>
    </row>
    <row r="131" spans="1:33">
      <c r="A131" s="129"/>
      <c r="B131" s="49"/>
      <c r="C131" s="50"/>
      <c r="D131" s="50"/>
      <c r="E131" s="50"/>
      <c r="F131" s="50"/>
      <c r="G131" s="50"/>
      <c r="H131" s="50"/>
      <c r="I131" s="50"/>
      <c r="J131" s="50"/>
      <c r="K131" s="50"/>
      <c r="L131" s="50"/>
      <c r="M131" s="50"/>
      <c r="N131" s="135"/>
      <c r="O131" s="138"/>
      <c r="P131" s="147"/>
      <c r="Q131" s="50"/>
      <c r="R131" s="50"/>
      <c r="S131" s="50"/>
      <c r="T131" s="50"/>
      <c r="U131" s="50"/>
      <c r="V131" s="50"/>
      <c r="W131" s="50"/>
      <c r="X131" s="50"/>
      <c r="Y131" s="50"/>
      <c r="Z131" s="50"/>
      <c r="AA131" s="50"/>
      <c r="AB131" s="135"/>
      <c r="AC131" s="138"/>
      <c r="AD131" s="147"/>
      <c r="AE131" s="57" t="s">
        <v>86</v>
      </c>
      <c r="AF131" s="172"/>
      <c r="AG131" s="103" t="s">
        <v>124</v>
      </c>
    </row>
    <row r="132" spans="1:33">
      <c r="A132" s="130"/>
      <c r="B132" s="49"/>
      <c r="C132" s="50"/>
      <c r="D132" s="50"/>
      <c r="E132" s="50"/>
      <c r="F132" s="50"/>
      <c r="G132" s="50"/>
      <c r="H132" s="50"/>
      <c r="I132" s="50"/>
      <c r="J132" s="50"/>
      <c r="K132" s="50"/>
      <c r="L132" s="50"/>
      <c r="M132" s="50"/>
      <c r="N132" s="135"/>
      <c r="O132" s="138"/>
      <c r="P132" s="147"/>
      <c r="Q132" s="50"/>
      <c r="R132" s="50"/>
      <c r="S132" s="50"/>
      <c r="T132" s="50"/>
      <c r="U132" s="50"/>
      <c r="V132" s="50"/>
      <c r="W132" s="50"/>
      <c r="X132" s="50"/>
      <c r="Y132" s="50"/>
      <c r="Z132" s="50"/>
      <c r="AA132" s="50"/>
      <c r="AB132" s="135"/>
      <c r="AC132" s="138"/>
      <c r="AD132" s="147"/>
      <c r="AE132" s="96" t="str">
        <f>IF(AD129="OK","Yes","No")</f>
        <v>No</v>
      </c>
      <c r="AF132" s="172"/>
      <c r="AG132" s="121"/>
    </row>
    <row r="133" spans="1:33">
      <c r="A133" s="55" t="str">
        <f>IF(AE128="Cycle Complete", "", "Caution: Previous cycle incomplete")</f>
        <v>Caution: Previous cycle incomplete</v>
      </c>
      <c r="B133" s="51"/>
      <c r="C133" s="52"/>
      <c r="D133" s="52"/>
      <c r="E133" s="52"/>
      <c r="F133" s="52"/>
      <c r="G133" s="52"/>
      <c r="H133" s="52"/>
      <c r="I133" s="52"/>
      <c r="J133" s="52"/>
      <c r="K133" s="52"/>
      <c r="L133" s="52"/>
      <c r="M133" s="52"/>
      <c r="N133" s="136"/>
      <c r="O133" s="139"/>
      <c r="P133" s="148"/>
      <c r="Q133" s="52"/>
      <c r="R133" s="52"/>
      <c r="S133" s="52"/>
      <c r="T133" s="52"/>
      <c r="U133" s="52"/>
      <c r="V133" s="52"/>
      <c r="W133" s="52"/>
      <c r="X133" s="52"/>
      <c r="Y133" s="52"/>
      <c r="Z133" s="52"/>
      <c r="AA133" s="52"/>
      <c r="AB133" s="136"/>
      <c r="AC133" s="139"/>
      <c r="AD133" s="148"/>
      <c r="AE133" s="59" t="str">
        <f>IF(AND(AE130="Yes",AE132="Yes"),"Cycle Complete","Cycle Incomplete")</f>
        <v>Cycle Incomplete</v>
      </c>
      <c r="AF133" s="173"/>
      <c r="AG133" s="122"/>
    </row>
    <row r="134" spans="1:33" ht="15" customHeight="1">
      <c r="A134" s="131"/>
      <c r="B134" s="35"/>
      <c r="C134" s="36"/>
      <c r="D134" s="36"/>
      <c r="E134" s="36"/>
      <c r="F134" s="36"/>
      <c r="G134" s="36"/>
      <c r="H134" s="36"/>
      <c r="I134" s="36"/>
      <c r="J134" s="36"/>
      <c r="K134" s="36"/>
      <c r="L134" s="36"/>
      <c r="M134" s="36"/>
      <c r="N134" s="140"/>
      <c r="O134" s="143">
        <f t="shared" ref="O134" si="73">COUNTIF(C134:M138,"y")</f>
        <v>0</v>
      </c>
      <c r="P134" s="149" t="str">
        <f t="shared" ref="P134" si="74">IF(O134&gt;0,"OK","No Observation")</f>
        <v>No Observation</v>
      </c>
      <c r="Q134" s="36"/>
      <c r="R134" s="36"/>
      <c r="S134" s="36"/>
      <c r="T134" s="36"/>
      <c r="U134" s="36"/>
      <c r="V134" s="36"/>
      <c r="W134" s="36"/>
      <c r="X134" s="36"/>
      <c r="Y134" s="36"/>
      <c r="Z134" s="36"/>
      <c r="AA134" s="36"/>
      <c r="AB134" s="140"/>
      <c r="AC134" s="143">
        <f>COUNTIF(Q134:AA138,"Y")</f>
        <v>0</v>
      </c>
      <c r="AD134" s="149" t="str">
        <f t="shared" ref="AD134" si="75">IF(AC134&gt;0,"OK","No Debrief")</f>
        <v>No Debrief</v>
      </c>
      <c r="AE134" s="70" t="s">
        <v>85</v>
      </c>
      <c r="AF134" s="166"/>
      <c r="AG134" s="115"/>
    </row>
    <row r="135" spans="1:33">
      <c r="A135" s="132"/>
      <c r="B135" s="37"/>
      <c r="C135" s="38"/>
      <c r="D135" s="38"/>
      <c r="E135" s="38"/>
      <c r="F135" s="38"/>
      <c r="G135" s="38"/>
      <c r="H135" s="38"/>
      <c r="I135" s="38"/>
      <c r="J135" s="38"/>
      <c r="K135" s="38"/>
      <c r="L135" s="38"/>
      <c r="M135" s="38"/>
      <c r="N135" s="141"/>
      <c r="O135" s="144"/>
      <c r="P135" s="150"/>
      <c r="Q135" s="38"/>
      <c r="R135" s="38"/>
      <c r="S135" s="38"/>
      <c r="T135" s="38"/>
      <c r="U135" s="38"/>
      <c r="V135" s="38"/>
      <c r="W135" s="38"/>
      <c r="X135" s="38"/>
      <c r="Y135" s="38"/>
      <c r="Z135" s="38"/>
      <c r="AA135" s="38"/>
      <c r="AB135" s="141"/>
      <c r="AC135" s="144"/>
      <c r="AD135" s="150"/>
      <c r="AE135" s="96" t="str">
        <f>IF(P134="OK", "Yes", "No")</f>
        <v>No</v>
      </c>
      <c r="AF135" s="167"/>
      <c r="AG135" s="116"/>
    </row>
    <row r="136" spans="1:33">
      <c r="A136" s="132"/>
      <c r="B136" s="37"/>
      <c r="C136" s="38"/>
      <c r="D136" s="38"/>
      <c r="E136" s="38"/>
      <c r="F136" s="38"/>
      <c r="G136" s="38"/>
      <c r="H136" s="38"/>
      <c r="I136" s="38"/>
      <c r="J136" s="38"/>
      <c r="K136" s="38"/>
      <c r="L136" s="38"/>
      <c r="M136" s="38"/>
      <c r="N136" s="141"/>
      <c r="O136" s="144"/>
      <c r="P136" s="150"/>
      <c r="Q136" s="38"/>
      <c r="R136" s="38"/>
      <c r="S136" s="38"/>
      <c r="T136" s="38"/>
      <c r="U136" s="38"/>
      <c r="V136" s="38"/>
      <c r="W136" s="38"/>
      <c r="X136" s="38"/>
      <c r="Y136" s="38"/>
      <c r="Z136" s="38"/>
      <c r="AA136" s="38"/>
      <c r="AB136" s="141"/>
      <c r="AC136" s="144"/>
      <c r="AD136" s="150"/>
      <c r="AE136" s="57" t="s">
        <v>86</v>
      </c>
      <c r="AF136" s="167"/>
      <c r="AG136" s="103" t="s">
        <v>124</v>
      </c>
    </row>
    <row r="137" spans="1:33">
      <c r="A137" s="133"/>
      <c r="B137" s="37"/>
      <c r="C137" s="38"/>
      <c r="D137" s="38"/>
      <c r="E137" s="38"/>
      <c r="F137" s="38"/>
      <c r="G137" s="38"/>
      <c r="H137" s="38"/>
      <c r="I137" s="38"/>
      <c r="J137" s="38"/>
      <c r="K137" s="38"/>
      <c r="L137" s="38"/>
      <c r="M137" s="38"/>
      <c r="N137" s="141"/>
      <c r="O137" s="144"/>
      <c r="P137" s="150"/>
      <c r="Q137" s="38"/>
      <c r="R137" s="38"/>
      <c r="S137" s="38"/>
      <c r="T137" s="38"/>
      <c r="U137" s="38"/>
      <c r="V137" s="38"/>
      <c r="W137" s="38"/>
      <c r="X137" s="38"/>
      <c r="Y137" s="38"/>
      <c r="Z137" s="38"/>
      <c r="AA137" s="38"/>
      <c r="AB137" s="141"/>
      <c r="AC137" s="144"/>
      <c r="AD137" s="150"/>
      <c r="AE137" s="96" t="str">
        <f>IF(AD134="OK","Yes","No")</f>
        <v>No</v>
      </c>
      <c r="AF137" s="167"/>
      <c r="AG137" s="117"/>
    </row>
    <row r="138" spans="1:33">
      <c r="A138" s="73" t="str">
        <f>IF(AE133="Cycle Complete", "", "Caution: Previous cycle incomplete")</f>
        <v>Caution: Previous cycle incomplete</v>
      </c>
      <c r="B138" s="39"/>
      <c r="C138" s="40"/>
      <c r="D138" s="40"/>
      <c r="E138" s="40"/>
      <c r="F138" s="40"/>
      <c r="G138" s="40"/>
      <c r="H138" s="40"/>
      <c r="I138" s="40"/>
      <c r="J138" s="40"/>
      <c r="K138" s="40"/>
      <c r="L138" s="40"/>
      <c r="M138" s="40"/>
      <c r="N138" s="142"/>
      <c r="O138" s="145"/>
      <c r="P138" s="151"/>
      <c r="Q138" s="40"/>
      <c r="R138" s="40"/>
      <c r="S138" s="40"/>
      <c r="T138" s="40"/>
      <c r="U138" s="40"/>
      <c r="V138" s="40"/>
      <c r="W138" s="40"/>
      <c r="X138" s="40"/>
      <c r="Y138" s="40"/>
      <c r="Z138" s="40"/>
      <c r="AA138" s="40"/>
      <c r="AB138" s="142"/>
      <c r="AC138" s="145"/>
      <c r="AD138" s="151"/>
      <c r="AE138" s="59" t="str">
        <f>IF(AND(AE135="Yes",AE137="Yes"),"Cycle Complete","Cycle Incomplete")</f>
        <v>Cycle Incomplete</v>
      </c>
      <c r="AF138" s="168"/>
      <c r="AG138" s="118"/>
    </row>
    <row r="139" spans="1:33" ht="15" customHeight="1">
      <c r="A139" s="128"/>
      <c r="B139" s="47"/>
      <c r="C139" s="48"/>
      <c r="D139" s="48"/>
      <c r="E139" s="48"/>
      <c r="F139" s="48"/>
      <c r="G139" s="48"/>
      <c r="H139" s="48"/>
      <c r="I139" s="48"/>
      <c r="J139" s="48"/>
      <c r="K139" s="48"/>
      <c r="L139" s="48"/>
      <c r="M139" s="48"/>
      <c r="N139" s="134"/>
      <c r="O139" s="137">
        <f t="shared" ref="O139" si="76">COUNTIF(C139:M143,"y")</f>
        <v>0</v>
      </c>
      <c r="P139" s="146" t="str">
        <f t="shared" ref="P139" si="77">IF(O139&gt;0,"OK","No Observation")</f>
        <v>No Observation</v>
      </c>
      <c r="Q139" s="48"/>
      <c r="R139" s="48"/>
      <c r="S139" s="48"/>
      <c r="T139" s="48"/>
      <c r="U139" s="48"/>
      <c r="V139" s="48"/>
      <c r="W139" s="48"/>
      <c r="X139" s="48"/>
      <c r="Y139" s="48"/>
      <c r="Z139" s="48"/>
      <c r="AA139" s="48"/>
      <c r="AB139" s="134"/>
      <c r="AC139" s="137">
        <f>COUNTIF(Q139:AA143,"Y")</f>
        <v>0</v>
      </c>
      <c r="AD139" s="146" t="str">
        <f t="shared" ref="AD139" si="78">IF(AC139&gt;0,"OK","No Debrief")</f>
        <v>No Debrief</v>
      </c>
      <c r="AE139" s="70" t="s">
        <v>85</v>
      </c>
      <c r="AF139" s="171"/>
      <c r="AG139" s="119"/>
    </row>
    <row r="140" spans="1:33">
      <c r="A140" s="129"/>
      <c r="B140" s="49"/>
      <c r="C140" s="50"/>
      <c r="D140" s="50"/>
      <c r="E140" s="50"/>
      <c r="F140" s="50"/>
      <c r="G140" s="50"/>
      <c r="H140" s="50"/>
      <c r="I140" s="50"/>
      <c r="J140" s="50"/>
      <c r="K140" s="50"/>
      <c r="L140" s="50"/>
      <c r="M140" s="50"/>
      <c r="N140" s="135"/>
      <c r="O140" s="138"/>
      <c r="P140" s="147"/>
      <c r="Q140" s="50"/>
      <c r="R140" s="50"/>
      <c r="S140" s="50"/>
      <c r="T140" s="50"/>
      <c r="U140" s="50"/>
      <c r="V140" s="50"/>
      <c r="W140" s="50"/>
      <c r="X140" s="50"/>
      <c r="Y140" s="50"/>
      <c r="Z140" s="50"/>
      <c r="AA140" s="50"/>
      <c r="AB140" s="135"/>
      <c r="AC140" s="138"/>
      <c r="AD140" s="147"/>
      <c r="AE140" s="96" t="str">
        <f>IF(P139="OK", "Yes", "No")</f>
        <v>No</v>
      </c>
      <c r="AF140" s="172"/>
      <c r="AG140" s="120"/>
    </row>
    <row r="141" spans="1:33">
      <c r="A141" s="129"/>
      <c r="B141" s="49"/>
      <c r="C141" s="50"/>
      <c r="D141" s="50"/>
      <c r="E141" s="50"/>
      <c r="F141" s="50"/>
      <c r="G141" s="50"/>
      <c r="H141" s="50"/>
      <c r="I141" s="50"/>
      <c r="J141" s="50"/>
      <c r="K141" s="50"/>
      <c r="L141" s="50"/>
      <c r="M141" s="50"/>
      <c r="N141" s="135"/>
      <c r="O141" s="138"/>
      <c r="P141" s="147"/>
      <c r="Q141" s="50"/>
      <c r="R141" s="50"/>
      <c r="S141" s="50"/>
      <c r="T141" s="50"/>
      <c r="U141" s="50"/>
      <c r="V141" s="50"/>
      <c r="W141" s="50"/>
      <c r="X141" s="50"/>
      <c r="Y141" s="50"/>
      <c r="Z141" s="50"/>
      <c r="AA141" s="50"/>
      <c r="AB141" s="135"/>
      <c r="AC141" s="138"/>
      <c r="AD141" s="147"/>
      <c r="AE141" s="57" t="s">
        <v>86</v>
      </c>
      <c r="AF141" s="172"/>
      <c r="AG141" s="103" t="s">
        <v>124</v>
      </c>
    </row>
    <row r="142" spans="1:33">
      <c r="A142" s="130"/>
      <c r="B142" s="49"/>
      <c r="C142" s="50"/>
      <c r="D142" s="50"/>
      <c r="E142" s="50"/>
      <c r="F142" s="50"/>
      <c r="G142" s="50"/>
      <c r="H142" s="50"/>
      <c r="I142" s="50"/>
      <c r="J142" s="50"/>
      <c r="K142" s="50"/>
      <c r="L142" s="50"/>
      <c r="M142" s="50"/>
      <c r="N142" s="135"/>
      <c r="O142" s="138"/>
      <c r="P142" s="147"/>
      <c r="Q142" s="50"/>
      <c r="R142" s="50"/>
      <c r="S142" s="50"/>
      <c r="T142" s="50"/>
      <c r="U142" s="50"/>
      <c r="V142" s="50"/>
      <c r="W142" s="50"/>
      <c r="X142" s="50"/>
      <c r="Y142" s="50"/>
      <c r="Z142" s="50"/>
      <c r="AA142" s="50"/>
      <c r="AB142" s="135"/>
      <c r="AC142" s="138"/>
      <c r="AD142" s="147"/>
      <c r="AE142" s="96" t="str">
        <f>IF(AD139="OK","Yes","No")</f>
        <v>No</v>
      </c>
      <c r="AF142" s="172"/>
      <c r="AG142" s="121"/>
    </row>
    <row r="143" spans="1:33">
      <c r="A143" s="55" t="str">
        <f>IF(AE138="Cycle Complete", "", "Caution: Previous cycle incomplete")</f>
        <v>Caution: Previous cycle incomplete</v>
      </c>
      <c r="B143" s="51"/>
      <c r="C143" s="52"/>
      <c r="D143" s="52"/>
      <c r="E143" s="52"/>
      <c r="F143" s="52"/>
      <c r="G143" s="52"/>
      <c r="H143" s="52"/>
      <c r="I143" s="52"/>
      <c r="J143" s="52"/>
      <c r="K143" s="52"/>
      <c r="L143" s="52"/>
      <c r="M143" s="52"/>
      <c r="N143" s="136"/>
      <c r="O143" s="139"/>
      <c r="P143" s="148"/>
      <c r="Q143" s="52"/>
      <c r="R143" s="52"/>
      <c r="S143" s="52"/>
      <c r="T143" s="52"/>
      <c r="U143" s="52"/>
      <c r="V143" s="52"/>
      <c r="W143" s="52"/>
      <c r="X143" s="52"/>
      <c r="Y143" s="52"/>
      <c r="Z143" s="52"/>
      <c r="AA143" s="52"/>
      <c r="AB143" s="136"/>
      <c r="AC143" s="139"/>
      <c r="AD143" s="148"/>
      <c r="AE143" s="59" t="str">
        <f>IF(AND(AE140="Yes",AE142="Yes"),"Cycle Complete","Cycle Incomplete")</f>
        <v>Cycle Incomplete</v>
      </c>
      <c r="AF143" s="173"/>
      <c r="AG143" s="122"/>
    </row>
    <row r="144" spans="1:33" ht="15" customHeight="1">
      <c r="A144" s="131"/>
      <c r="B144" s="35"/>
      <c r="C144" s="36"/>
      <c r="D144" s="36"/>
      <c r="E144" s="36"/>
      <c r="F144" s="36"/>
      <c r="G144" s="36"/>
      <c r="H144" s="36"/>
      <c r="I144" s="36"/>
      <c r="J144" s="36"/>
      <c r="K144" s="36"/>
      <c r="L144" s="36"/>
      <c r="M144" s="36"/>
      <c r="N144" s="140"/>
      <c r="O144" s="143">
        <f t="shared" ref="O144" si="79">COUNTIF(C144:M148,"y")</f>
        <v>0</v>
      </c>
      <c r="P144" s="149" t="str">
        <f t="shared" ref="P144" si="80">IF(O144&gt;0,"OK","No Observation")</f>
        <v>No Observation</v>
      </c>
      <c r="Q144" s="36"/>
      <c r="R144" s="36"/>
      <c r="S144" s="36"/>
      <c r="T144" s="36"/>
      <c r="U144" s="36"/>
      <c r="V144" s="36"/>
      <c r="W144" s="36"/>
      <c r="X144" s="36"/>
      <c r="Y144" s="36"/>
      <c r="Z144" s="36"/>
      <c r="AA144" s="36"/>
      <c r="AB144" s="140"/>
      <c r="AC144" s="143">
        <f>COUNTIF(Q144:AA148,"Y")</f>
        <v>0</v>
      </c>
      <c r="AD144" s="149" t="str">
        <f t="shared" ref="AD144" si="81">IF(AC144&gt;0,"OK","No Debrief")</f>
        <v>No Debrief</v>
      </c>
      <c r="AE144" s="70" t="s">
        <v>85</v>
      </c>
      <c r="AF144" s="166"/>
      <c r="AG144" s="115"/>
    </row>
    <row r="145" spans="1:33">
      <c r="A145" s="132"/>
      <c r="B145" s="37"/>
      <c r="C145" s="38"/>
      <c r="D145" s="38"/>
      <c r="E145" s="38"/>
      <c r="F145" s="38"/>
      <c r="G145" s="38"/>
      <c r="H145" s="38"/>
      <c r="I145" s="38"/>
      <c r="J145" s="38"/>
      <c r="K145" s="38"/>
      <c r="L145" s="38"/>
      <c r="M145" s="38"/>
      <c r="N145" s="141"/>
      <c r="O145" s="144"/>
      <c r="P145" s="150"/>
      <c r="Q145" s="38"/>
      <c r="R145" s="38"/>
      <c r="S145" s="38"/>
      <c r="T145" s="38"/>
      <c r="U145" s="38"/>
      <c r="V145" s="38"/>
      <c r="W145" s="38"/>
      <c r="X145" s="38"/>
      <c r="Y145" s="38"/>
      <c r="Z145" s="38"/>
      <c r="AA145" s="38"/>
      <c r="AB145" s="141"/>
      <c r="AC145" s="144"/>
      <c r="AD145" s="150"/>
      <c r="AE145" s="96" t="str">
        <f>IF(P144="OK", "Yes", "No")</f>
        <v>No</v>
      </c>
      <c r="AF145" s="167"/>
      <c r="AG145" s="116"/>
    </row>
    <row r="146" spans="1:33">
      <c r="A146" s="132"/>
      <c r="B146" s="37"/>
      <c r="C146" s="38"/>
      <c r="D146" s="38"/>
      <c r="E146" s="38"/>
      <c r="F146" s="38"/>
      <c r="G146" s="38"/>
      <c r="H146" s="38"/>
      <c r="I146" s="38"/>
      <c r="J146" s="38"/>
      <c r="K146" s="38"/>
      <c r="L146" s="38"/>
      <c r="M146" s="38"/>
      <c r="N146" s="141"/>
      <c r="O146" s="144"/>
      <c r="P146" s="150"/>
      <c r="Q146" s="38"/>
      <c r="R146" s="38"/>
      <c r="S146" s="38"/>
      <c r="T146" s="38"/>
      <c r="U146" s="38"/>
      <c r="V146" s="38"/>
      <c r="W146" s="38"/>
      <c r="X146" s="38"/>
      <c r="Y146" s="38"/>
      <c r="Z146" s="38"/>
      <c r="AA146" s="38"/>
      <c r="AB146" s="141"/>
      <c r="AC146" s="144"/>
      <c r="AD146" s="150"/>
      <c r="AE146" s="57" t="s">
        <v>86</v>
      </c>
      <c r="AF146" s="167"/>
      <c r="AG146" s="103" t="s">
        <v>124</v>
      </c>
    </row>
    <row r="147" spans="1:33">
      <c r="A147" s="133"/>
      <c r="B147" s="37"/>
      <c r="C147" s="38"/>
      <c r="D147" s="38"/>
      <c r="E147" s="38"/>
      <c r="F147" s="38"/>
      <c r="G147" s="38"/>
      <c r="H147" s="38"/>
      <c r="I147" s="38"/>
      <c r="J147" s="38"/>
      <c r="K147" s="38"/>
      <c r="L147" s="38"/>
      <c r="M147" s="38"/>
      <c r="N147" s="141"/>
      <c r="O147" s="144"/>
      <c r="P147" s="150"/>
      <c r="Q147" s="38"/>
      <c r="R147" s="38"/>
      <c r="S147" s="38"/>
      <c r="T147" s="38"/>
      <c r="U147" s="38"/>
      <c r="V147" s="38"/>
      <c r="W147" s="38"/>
      <c r="X147" s="38"/>
      <c r="Y147" s="38"/>
      <c r="Z147" s="38"/>
      <c r="AA147" s="38"/>
      <c r="AB147" s="141"/>
      <c r="AC147" s="144"/>
      <c r="AD147" s="150"/>
      <c r="AE147" s="96" t="str">
        <f>IF(AD144="OK","Yes","No")</f>
        <v>No</v>
      </c>
      <c r="AF147" s="167"/>
      <c r="AG147" s="117"/>
    </row>
    <row r="148" spans="1:33">
      <c r="A148" s="73" t="str">
        <f>IF(AE143="Cycle Complete", "", "Caution: Previous cycle incomplete")</f>
        <v>Caution: Previous cycle incomplete</v>
      </c>
      <c r="B148" s="39"/>
      <c r="C148" s="40"/>
      <c r="D148" s="40"/>
      <c r="E148" s="40"/>
      <c r="F148" s="40"/>
      <c r="G148" s="40"/>
      <c r="H148" s="40"/>
      <c r="I148" s="40"/>
      <c r="J148" s="40"/>
      <c r="K148" s="40"/>
      <c r="L148" s="40"/>
      <c r="M148" s="40"/>
      <c r="N148" s="142"/>
      <c r="O148" s="145"/>
      <c r="P148" s="151"/>
      <c r="Q148" s="40"/>
      <c r="R148" s="40"/>
      <c r="S148" s="40"/>
      <c r="T148" s="40"/>
      <c r="U148" s="40"/>
      <c r="V148" s="40"/>
      <c r="W148" s="40"/>
      <c r="X148" s="40"/>
      <c r="Y148" s="40"/>
      <c r="Z148" s="40"/>
      <c r="AA148" s="40"/>
      <c r="AB148" s="142"/>
      <c r="AC148" s="145"/>
      <c r="AD148" s="151"/>
      <c r="AE148" s="59" t="str">
        <f>IF(AND(AE145="Yes",AE147="Yes"),"Cycle Complete","Cycle Incomplete")</f>
        <v>Cycle Incomplete</v>
      </c>
      <c r="AF148" s="168"/>
      <c r="AG148" s="118"/>
    </row>
    <row r="149" spans="1:33" ht="15" customHeight="1">
      <c r="A149" s="128"/>
      <c r="B149" s="47"/>
      <c r="C149" s="48"/>
      <c r="D149" s="48"/>
      <c r="E149" s="48"/>
      <c r="F149" s="48"/>
      <c r="G149" s="48"/>
      <c r="H149" s="48"/>
      <c r="I149" s="48"/>
      <c r="J149" s="48"/>
      <c r="K149" s="48"/>
      <c r="L149" s="48"/>
      <c r="M149" s="48"/>
      <c r="N149" s="134"/>
      <c r="O149" s="137">
        <f t="shared" ref="O149" si="82">COUNTIF(C149:M153,"y")</f>
        <v>0</v>
      </c>
      <c r="P149" s="146" t="str">
        <f t="shared" ref="P149" si="83">IF(O149&gt;0,"OK","No Observation")</f>
        <v>No Observation</v>
      </c>
      <c r="Q149" s="48"/>
      <c r="R149" s="48"/>
      <c r="S149" s="48"/>
      <c r="T149" s="48"/>
      <c r="U149" s="48"/>
      <c r="V149" s="48"/>
      <c r="W149" s="48"/>
      <c r="X149" s="48"/>
      <c r="Y149" s="48"/>
      <c r="Z149" s="48"/>
      <c r="AA149" s="48"/>
      <c r="AB149" s="134"/>
      <c r="AC149" s="137">
        <f>COUNTIF(Q149:AA153,"Y")</f>
        <v>0</v>
      </c>
      <c r="AD149" s="146" t="str">
        <f t="shared" ref="AD149" si="84">IF(AC149&gt;0,"OK","No Debrief")</f>
        <v>No Debrief</v>
      </c>
      <c r="AE149" s="70" t="s">
        <v>85</v>
      </c>
      <c r="AF149" s="171"/>
      <c r="AG149" s="119"/>
    </row>
    <row r="150" spans="1:33">
      <c r="A150" s="129"/>
      <c r="B150" s="49"/>
      <c r="C150" s="50"/>
      <c r="D150" s="50"/>
      <c r="E150" s="50"/>
      <c r="F150" s="50"/>
      <c r="G150" s="50"/>
      <c r="H150" s="50"/>
      <c r="I150" s="50"/>
      <c r="J150" s="50"/>
      <c r="K150" s="50"/>
      <c r="L150" s="50"/>
      <c r="M150" s="50"/>
      <c r="N150" s="135"/>
      <c r="O150" s="138"/>
      <c r="P150" s="147"/>
      <c r="Q150" s="50"/>
      <c r="R150" s="50"/>
      <c r="S150" s="50"/>
      <c r="T150" s="50"/>
      <c r="U150" s="50"/>
      <c r="V150" s="50"/>
      <c r="W150" s="50"/>
      <c r="X150" s="50"/>
      <c r="Y150" s="50"/>
      <c r="Z150" s="50"/>
      <c r="AA150" s="50"/>
      <c r="AB150" s="135"/>
      <c r="AC150" s="138"/>
      <c r="AD150" s="147"/>
      <c r="AE150" s="96" t="str">
        <f>IF(P149="OK", "Yes", "No")</f>
        <v>No</v>
      </c>
      <c r="AF150" s="172"/>
      <c r="AG150" s="120"/>
    </row>
    <row r="151" spans="1:33">
      <c r="A151" s="129"/>
      <c r="B151" s="49"/>
      <c r="C151" s="50"/>
      <c r="D151" s="50"/>
      <c r="E151" s="50"/>
      <c r="F151" s="50"/>
      <c r="G151" s="50"/>
      <c r="H151" s="50"/>
      <c r="I151" s="50"/>
      <c r="J151" s="50"/>
      <c r="K151" s="50"/>
      <c r="L151" s="50"/>
      <c r="M151" s="50"/>
      <c r="N151" s="135"/>
      <c r="O151" s="138"/>
      <c r="P151" s="147"/>
      <c r="Q151" s="50"/>
      <c r="R151" s="50"/>
      <c r="S151" s="50"/>
      <c r="T151" s="50"/>
      <c r="U151" s="50"/>
      <c r="V151" s="50"/>
      <c r="W151" s="50"/>
      <c r="X151" s="50"/>
      <c r="Y151" s="50"/>
      <c r="Z151" s="50"/>
      <c r="AA151" s="50"/>
      <c r="AB151" s="135"/>
      <c r="AC151" s="138"/>
      <c r="AD151" s="147"/>
      <c r="AE151" s="57" t="s">
        <v>86</v>
      </c>
      <c r="AF151" s="172"/>
      <c r="AG151" s="103" t="s">
        <v>124</v>
      </c>
    </row>
    <row r="152" spans="1:33">
      <c r="A152" s="130"/>
      <c r="B152" s="49"/>
      <c r="C152" s="50"/>
      <c r="D152" s="50"/>
      <c r="E152" s="50"/>
      <c r="F152" s="50"/>
      <c r="G152" s="50"/>
      <c r="H152" s="50"/>
      <c r="I152" s="50"/>
      <c r="J152" s="50"/>
      <c r="K152" s="50"/>
      <c r="L152" s="50"/>
      <c r="M152" s="50"/>
      <c r="N152" s="135"/>
      <c r="O152" s="138"/>
      <c r="P152" s="147"/>
      <c r="Q152" s="50"/>
      <c r="R152" s="50"/>
      <c r="S152" s="50"/>
      <c r="T152" s="50"/>
      <c r="U152" s="50"/>
      <c r="V152" s="50"/>
      <c r="W152" s="50"/>
      <c r="X152" s="50"/>
      <c r="Y152" s="50"/>
      <c r="Z152" s="50"/>
      <c r="AA152" s="50"/>
      <c r="AB152" s="135"/>
      <c r="AC152" s="138"/>
      <c r="AD152" s="147"/>
      <c r="AE152" s="96" t="str">
        <f>IF(AD149="OK","Yes","No")</f>
        <v>No</v>
      </c>
      <c r="AF152" s="172"/>
      <c r="AG152" s="121"/>
    </row>
    <row r="153" spans="1:33">
      <c r="A153" s="55" t="str">
        <f>IF(AE148="Cycle Complete", "", "Caution: Previous cycle incomplete")</f>
        <v>Caution: Previous cycle incomplete</v>
      </c>
      <c r="B153" s="51"/>
      <c r="C153" s="52"/>
      <c r="D153" s="52"/>
      <c r="E153" s="52"/>
      <c r="F153" s="52"/>
      <c r="G153" s="52"/>
      <c r="H153" s="52"/>
      <c r="I153" s="52"/>
      <c r="J153" s="52"/>
      <c r="K153" s="52"/>
      <c r="L153" s="52"/>
      <c r="M153" s="52"/>
      <c r="N153" s="136"/>
      <c r="O153" s="139"/>
      <c r="P153" s="148"/>
      <c r="Q153" s="52"/>
      <c r="R153" s="52"/>
      <c r="S153" s="52"/>
      <c r="T153" s="52"/>
      <c r="U153" s="52"/>
      <c r="V153" s="52"/>
      <c r="W153" s="52"/>
      <c r="X153" s="52"/>
      <c r="Y153" s="52"/>
      <c r="Z153" s="52"/>
      <c r="AA153" s="52"/>
      <c r="AB153" s="136"/>
      <c r="AC153" s="139"/>
      <c r="AD153" s="148"/>
      <c r="AE153" s="59" t="str">
        <f>IF(AND(AE150="Yes",AE152="Yes"),"Cycle Complete","Cycle Incomplete")</f>
        <v>Cycle Incomplete</v>
      </c>
      <c r="AF153" s="173"/>
      <c r="AG153" s="122"/>
    </row>
    <row r="154" spans="1:33" ht="15" customHeight="1">
      <c r="A154" s="131"/>
      <c r="B154" s="35"/>
      <c r="C154" s="36"/>
      <c r="D154" s="36"/>
      <c r="E154" s="36"/>
      <c r="F154" s="36"/>
      <c r="G154" s="36"/>
      <c r="H154" s="36"/>
      <c r="I154" s="36"/>
      <c r="J154" s="36"/>
      <c r="K154" s="36"/>
      <c r="L154" s="36"/>
      <c r="M154" s="36"/>
      <c r="N154" s="140"/>
      <c r="O154" s="143">
        <f t="shared" ref="O154" si="85">COUNTIF(C154:M158,"y")</f>
        <v>0</v>
      </c>
      <c r="P154" s="149" t="str">
        <f t="shared" ref="P154" si="86">IF(O154&gt;0,"OK","No Observation")</f>
        <v>No Observation</v>
      </c>
      <c r="Q154" s="36"/>
      <c r="R154" s="36"/>
      <c r="S154" s="36"/>
      <c r="T154" s="36"/>
      <c r="U154" s="36"/>
      <c r="V154" s="36"/>
      <c r="W154" s="36"/>
      <c r="X154" s="36"/>
      <c r="Y154" s="36"/>
      <c r="Z154" s="36"/>
      <c r="AA154" s="36"/>
      <c r="AB154" s="140"/>
      <c r="AC154" s="143">
        <f>COUNTIF(Q154:AA158,"Y")</f>
        <v>0</v>
      </c>
      <c r="AD154" s="149" t="str">
        <f t="shared" ref="AD154" si="87">IF(AC154&gt;0,"OK","No Debrief")</f>
        <v>No Debrief</v>
      </c>
      <c r="AE154" s="70" t="s">
        <v>85</v>
      </c>
      <c r="AF154" s="166"/>
      <c r="AG154" s="115"/>
    </row>
    <row r="155" spans="1:33">
      <c r="A155" s="132"/>
      <c r="B155" s="37"/>
      <c r="C155" s="38"/>
      <c r="D155" s="38"/>
      <c r="E155" s="38"/>
      <c r="F155" s="38"/>
      <c r="G155" s="38"/>
      <c r="H155" s="38"/>
      <c r="I155" s="38"/>
      <c r="J155" s="38"/>
      <c r="K155" s="38"/>
      <c r="L155" s="38"/>
      <c r="M155" s="38"/>
      <c r="N155" s="141"/>
      <c r="O155" s="144"/>
      <c r="P155" s="150"/>
      <c r="Q155" s="38"/>
      <c r="R155" s="38"/>
      <c r="S155" s="38"/>
      <c r="T155" s="38"/>
      <c r="U155" s="38"/>
      <c r="V155" s="38"/>
      <c r="W155" s="38"/>
      <c r="X155" s="38"/>
      <c r="Y155" s="38"/>
      <c r="Z155" s="38"/>
      <c r="AA155" s="38"/>
      <c r="AB155" s="141"/>
      <c r="AC155" s="144"/>
      <c r="AD155" s="150"/>
      <c r="AE155" s="96" t="str">
        <f>IF(P154="OK", "Yes", "No")</f>
        <v>No</v>
      </c>
      <c r="AF155" s="167"/>
      <c r="AG155" s="116"/>
    </row>
    <row r="156" spans="1:33">
      <c r="A156" s="132"/>
      <c r="B156" s="37"/>
      <c r="C156" s="38"/>
      <c r="D156" s="38"/>
      <c r="E156" s="38"/>
      <c r="F156" s="38"/>
      <c r="G156" s="38"/>
      <c r="H156" s="38"/>
      <c r="I156" s="38"/>
      <c r="J156" s="38"/>
      <c r="K156" s="38"/>
      <c r="L156" s="38"/>
      <c r="M156" s="38"/>
      <c r="N156" s="141"/>
      <c r="O156" s="144"/>
      <c r="P156" s="150"/>
      <c r="Q156" s="38"/>
      <c r="R156" s="38"/>
      <c r="S156" s="38"/>
      <c r="T156" s="38"/>
      <c r="U156" s="38"/>
      <c r="V156" s="38"/>
      <c r="W156" s="38"/>
      <c r="X156" s="38"/>
      <c r="Y156" s="38"/>
      <c r="Z156" s="38"/>
      <c r="AA156" s="38"/>
      <c r="AB156" s="141"/>
      <c r="AC156" s="144"/>
      <c r="AD156" s="150"/>
      <c r="AE156" s="57" t="s">
        <v>86</v>
      </c>
      <c r="AF156" s="167"/>
      <c r="AG156" s="103" t="s">
        <v>124</v>
      </c>
    </row>
    <row r="157" spans="1:33">
      <c r="A157" s="133"/>
      <c r="B157" s="37"/>
      <c r="C157" s="38"/>
      <c r="D157" s="38"/>
      <c r="E157" s="38"/>
      <c r="F157" s="38"/>
      <c r="G157" s="38"/>
      <c r="H157" s="38"/>
      <c r="I157" s="38"/>
      <c r="J157" s="38"/>
      <c r="K157" s="38"/>
      <c r="L157" s="38"/>
      <c r="M157" s="38"/>
      <c r="N157" s="141"/>
      <c r="O157" s="144"/>
      <c r="P157" s="150"/>
      <c r="Q157" s="38"/>
      <c r="R157" s="38"/>
      <c r="S157" s="38"/>
      <c r="T157" s="38"/>
      <c r="U157" s="38"/>
      <c r="V157" s="38"/>
      <c r="W157" s="38"/>
      <c r="X157" s="38"/>
      <c r="Y157" s="38"/>
      <c r="Z157" s="38"/>
      <c r="AA157" s="38"/>
      <c r="AB157" s="141"/>
      <c r="AC157" s="144"/>
      <c r="AD157" s="150"/>
      <c r="AE157" s="96" t="str">
        <f>IF(AD154="OK","Yes","No")</f>
        <v>No</v>
      </c>
      <c r="AF157" s="167"/>
      <c r="AG157" s="117"/>
    </row>
    <row r="158" spans="1:33">
      <c r="A158" s="73" t="str">
        <f>IF(AE153="Cycle Complete", "", "Caution: Previous cycle incomplete")</f>
        <v>Caution: Previous cycle incomplete</v>
      </c>
      <c r="B158" s="39"/>
      <c r="C158" s="40"/>
      <c r="D158" s="40"/>
      <c r="E158" s="40"/>
      <c r="F158" s="40"/>
      <c r="G158" s="40"/>
      <c r="H158" s="40"/>
      <c r="I158" s="40"/>
      <c r="J158" s="40"/>
      <c r="K158" s="40"/>
      <c r="L158" s="40"/>
      <c r="M158" s="40"/>
      <c r="N158" s="142"/>
      <c r="O158" s="145"/>
      <c r="P158" s="151"/>
      <c r="Q158" s="40"/>
      <c r="R158" s="40"/>
      <c r="S158" s="40"/>
      <c r="T158" s="40"/>
      <c r="U158" s="40"/>
      <c r="V158" s="40"/>
      <c r="W158" s="40"/>
      <c r="X158" s="40"/>
      <c r="Y158" s="40"/>
      <c r="Z158" s="40"/>
      <c r="AA158" s="40"/>
      <c r="AB158" s="142"/>
      <c r="AC158" s="145"/>
      <c r="AD158" s="151"/>
      <c r="AE158" s="59" t="str">
        <f>IF(AND(AE155="Yes",AE157="Yes"),"Cycle Complete","Cycle Incomplete")</f>
        <v>Cycle Incomplete</v>
      </c>
      <c r="AF158" s="168"/>
      <c r="AG158" s="118"/>
    </row>
    <row r="159" spans="1:33" ht="15" customHeight="1">
      <c r="A159" s="128"/>
      <c r="B159" s="47"/>
      <c r="C159" s="48"/>
      <c r="D159" s="48"/>
      <c r="E159" s="48"/>
      <c r="F159" s="48"/>
      <c r="G159" s="48"/>
      <c r="H159" s="48"/>
      <c r="I159" s="48"/>
      <c r="J159" s="48"/>
      <c r="K159" s="48"/>
      <c r="L159" s="48"/>
      <c r="M159" s="48"/>
      <c r="N159" s="134"/>
      <c r="O159" s="137">
        <f t="shared" ref="O159" si="88">COUNTIF(C159:M163,"y")</f>
        <v>0</v>
      </c>
      <c r="P159" s="146" t="str">
        <f t="shared" ref="P159" si="89">IF(O159&gt;0,"OK","No Observation")</f>
        <v>No Observation</v>
      </c>
      <c r="Q159" s="48"/>
      <c r="R159" s="48"/>
      <c r="S159" s="48"/>
      <c r="T159" s="48"/>
      <c r="U159" s="48"/>
      <c r="V159" s="48"/>
      <c r="W159" s="48"/>
      <c r="X159" s="48"/>
      <c r="Y159" s="48"/>
      <c r="Z159" s="48"/>
      <c r="AA159" s="48"/>
      <c r="AB159" s="134"/>
      <c r="AC159" s="137">
        <f>COUNTIF(Q159:AA163,"Y")</f>
        <v>0</v>
      </c>
      <c r="AD159" s="146" t="str">
        <f t="shared" ref="AD159" si="90">IF(AC159&gt;0,"OK","No Debrief")</f>
        <v>No Debrief</v>
      </c>
      <c r="AE159" s="70" t="s">
        <v>85</v>
      </c>
      <c r="AF159" s="171"/>
      <c r="AG159" s="119"/>
    </row>
    <row r="160" spans="1:33">
      <c r="A160" s="129"/>
      <c r="B160" s="49"/>
      <c r="C160" s="50"/>
      <c r="D160" s="50"/>
      <c r="E160" s="50"/>
      <c r="F160" s="50"/>
      <c r="G160" s="50"/>
      <c r="H160" s="50"/>
      <c r="I160" s="50"/>
      <c r="J160" s="50"/>
      <c r="K160" s="50"/>
      <c r="L160" s="50"/>
      <c r="M160" s="50"/>
      <c r="N160" s="135"/>
      <c r="O160" s="138"/>
      <c r="P160" s="147"/>
      <c r="Q160" s="50"/>
      <c r="R160" s="50"/>
      <c r="S160" s="50"/>
      <c r="T160" s="50"/>
      <c r="U160" s="50"/>
      <c r="V160" s="50"/>
      <c r="W160" s="50"/>
      <c r="X160" s="50"/>
      <c r="Y160" s="50"/>
      <c r="Z160" s="50"/>
      <c r="AA160" s="50"/>
      <c r="AB160" s="135"/>
      <c r="AC160" s="138"/>
      <c r="AD160" s="147"/>
      <c r="AE160" s="96" t="str">
        <f>IF(P159="OK", "Yes", "No")</f>
        <v>No</v>
      </c>
      <c r="AF160" s="172"/>
      <c r="AG160" s="120"/>
    </row>
    <row r="161" spans="1:33">
      <c r="A161" s="129"/>
      <c r="B161" s="49"/>
      <c r="C161" s="50"/>
      <c r="D161" s="50"/>
      <c r="E161" s="50"/>
      <c r="F161" s="50"/>
      <c r="G161" s="50"/>
      <c r="H161" s="50"/>
      <c r="I161" s="50"/>
      <c r="J161" s="50"/>
      <c r="K161" s="50"/>
      <c r="L161" s="50"/>
      <c r="M161" s="50"/>
      <c r="N161" s="135"/>
      <c r="O161" s="138"/>
      <c r="P161" s="147"/>
      <c r="Q161" s="50"/>
      <c r="R161" s="50"/>
      <c r="S161" s="50"/>
      <c r="T161" s="50"/>
      <c r="U161" s="50"/>
      <c r="V161" s="50"/>
      <c r="W161" s="50"/>
      <c r="X161" s="50"/>
      <c r="Y161" s="50"/>
      <c r="Z161" s="50"/>
      <c r="AA161" s="50"/>
      <c r="AB161" s="135"/>
      <c r="AC161" s="138"/>
      <c r="AD161" s="147"/>
      <c r="AE161" s="57" t="s">
        <v>86</v>
      </c>
      <c r="AF161" s="172"/>
      <c r="AG161" s="103" t="s">
        <v>124</v>
      </c>
    </row>
    <row r="162" spans="1:33">
      <c r="A162" s="130"/>
      <c r="B162" s="49"/>
      <c r="C162" s="50"/>
      <c r="D162" s="50"/>
      <c r="E162" s="50"/>
      <c r="F162" s="50"/>
      <c r="G162" s="50"/>
      <c r="H162" s="50"/>
      <c r="I162" s="50"/>
      <c r="J162" s="50"/>
      <c r="K162" s="50"/>
      <c r="L162" s="50"/>
      <c r="M162" s="50"/>
      <c r="N162" s="135"/>
      <c r="O162" s="138"/>
      <c r="P162" s="147"/>
      <c r="Q162" s="50"/>
      <c r="R162" s="50"/>
      <c r="S162" s="50"/>
      <c r="T162" s="50"/>
      <c r="U162" s="50"/>
      <c r="V162" s="50"/>
      <c r="W162" s="50"/>
      <c r="X162" s="50"/>
      <c r="Y162" s="50"/>
      <c r="Z162" s="50"/>
      <c r="AA162" s="50"/>
      <c r="AB162" s="135"/>
      <c r="AC162" s="138"/>
      <c r="AD162" s="147"/>
      <c r="AE162" s="96" t="str">
        <f>IF(AD159="OK","Yes","No")</f>
        <v>No</v>
      </c>
      <c r="AF162" s="172"/>
      <c r="AG162" s="121"/>
    </row>
    <row r="163" spans="1:33">
      <c r="A163" s="55" t="str">
        <f>IF(AE158="Cycle Complete", "", "Caution: Previous cycle incomplete")</f>
        <v>Caution: Previous cycle incomplete</v>
      </c>
      <c r="B163" s="51"/>
      <c r="C163" s="52"/>
      <c r="D163" s="52"/>
      <c r="E163" s="52"/>
      <c r="F163" s="52"/>
      <c r="G163" s="52"/>
      <c r="H163" s="52"/>
      <c r="I163" s="52"/>
      <c r="J163" s="52"/>
      <c r="K163" s="52"/>
      <c r="L163" s="52"/>
      <c r="M163" s="52"/>
      <c r="N163" s="136"/>
      <c r="O163" s="139"/>
      <c r="P163" s="148"/>
      <c r="Q163" s="52"/>
      <c r="R163" s="52"/>
      <c r="S163" s="52"/>
      <c r="T163" s="52"/>
      <c r="U163" s="52"/>
      <c r="V163" s="52"/>
      <c r="W163" s="52"/>
      <c r="X163" s="52"/>
      <c r="Y163" s="52"/>
      <c r="Z163" s="52"/>
      <c r="AA163" s="52"/>
      <c r="AB163" s="136"/>
      <c r="AC163" s="139"/>
      <c r="AD163" s="148"/>
      <c r="AE163" s="59" t="str">
        <f>IF(AND(AE160="Yes",AE162="Yes"),"Cycle Complete","Cycle Incomplete")</f>
        <v>Cycle Incomplete</v>
      </c>
      <c r="AF163" s="173"/>
      <c r="AG163" s="122"/>
    </row>
    <row r="164" spans="1:33" ht="15" customHeight="1">
      <c r="A164" s="131"/>
      <c r="B164" s="35"/>
      <c r="C164" s="36"/>
      <c r="D164" s="36"/>
      <c r="E164" s="36"/>
      <c r="F164" s="36"/>
      <c r="G164" s="36"/>
      <c r="H164" s="36"/>
      <c r="I164" s="36"/>
      <c r="J164" s="36"/>
      <c r="K164" s="36"/>
      <c r="L164" s="36"/>
      <c r="M164" s="36"/>
      <c r="N164" s="140"/>
      <c r="O164" s="143">
        <f t="shared" ref="O164" si="91">COUNTIF(C164:M168,"y")</f>
        <v>0</v>
      </c>
      <c r="P164" s="149" t="str">
        <f t="shared" ref="P164" si="92">IF(O164&gt;0,"OK","No Observation")</f>
        <v>No Observation</v>
      </c>
      <c r="Q164" s="36"/>
      <c r="R164" s="36"/>
      <c r="S164" s="36"/>
      <c r="T164" s="36"/>
      <c r="U164" s="36"/>
      <c r="V164" s="36"/>
      <c r="W164" s="36"/>
      <c r="X164" s="36"/>
      <c r="Y164" s="36"/>
      <c r="Z164" s="36"/>
      <c r="AA164" s="36"/>
      <c r="AB164" s="140"/>
      <c r="AC164" s="143">
        <f>COUNTIF(Q164:AA168,"Y")</f>
        <v>0</v>
      </c>
      <c r="AD164" s="149" t="str">
        <f t="shared" ref="AD164" si="93">IF(AC164&gt;0,"OK","No Debrief")</f>
        <v>No Debrief</v>
      </c>
      <c r="AE164" s="70" t="s">
        <v>85</v>
      </c>
      <c r="AF164" s="166"/>
      <c r="AG164" s="115"/>
    </row>
    <row r="165" spans="1:33">
      <c r="A165" s="132"/>
      <c r="B165" s="37"/>
      <c r="C165" s="38"/>
      <c r="D165" s="38"/>
      <c r="E165" s="38"/>
      <c r="F165" s="38"/>
      <c r="G165" s="38"/>
      <c r="H165" s="38"/>
      <c r="I165" s="38"/>
      <c r="J165" s="38"/>
      <c r="K165" s="38"/>
      <c r="L165" s="38"/>
      <c r="M165" s="38"/>
      <c r="N165" s="141"/>
      <c r="O165" s="144"/>
      <c r="P165" s="150"/>
      <c r="Q165" s="38"/>
      <c r="R165" s="38"/>
      <c r="S165" s="38"/>
      <c r="T165" s="38"/>
      <c r="U165" s="38"/>
      <c r="V165" s="38"/>
      <c r="W165" s="38"/>
      <c r="X165" s="38"/>
      <c r="Y165" s="38"/>
      <c r="Z165" s="38"/>
      <c r="AA165" s="38"/>
      <c r="AB165" s="141"/>
      <c r="AC165" s="144"/>
      <c r="AD165" s="150"/>
      <c r="AE165" s="96" t="str">
        <f>IF(P164="OK", "Yes", "No")</f>
        <v>No</v>
      </c>
      <c r="AF165" s="167"/>
      <c r="AG165" s="116"/>
    </row>
    <row r="166" spans="1:33">
      <c r="A166" s="132"/>
      <c r="B166" s="37"/>
      <c r="C166" s="38"/>
      <c r="D166" s="38"/>
      <c r="E166" s="38"/>
      <c r="F166" s="38"/>
      <c r="G166" s="38"/>
      <c r="H166" s="38"/>
      <c r="I166" s="38"/>
      <c r="J166" s="38"/>
      <c r="K166" s="38"/>
      <c r="L166" s="38"/>
      <c r="M166" s="38"/>
      <c r="N166" s="141"/>
      <c r="O166" s="144"/>
      <c r="P166" s="150"/>
      <c r="Q166" s="38"/>
      <c r="R166" s="38"/>
      <c r="S166" s="38"/>
      <c r="T166" s="38"/>
      <c r="U166" s="38"/>
      <c r="V166" s="38"/>
      <c r="W166" s="38"/>
      <c r="X166" s="38"/>
      <c r="Y166" s="38"/>
      <c r="Z166" s="38"/>
      <c r="AA166" s="38"/>
      <c r="AB166" s="141"/>
      <c r="AC166" s="144"/>
      <c r="AD166" s="150"/>
      <c r="AE166" s="57" t="s">
        <v>86</v>
      </c>
      <c r="AF166" s="167"/>
      <c r="AG166" s="103" t="s">
        <v>124</v>
      </c>
    </row>
    <row r="167" spans="1:33">
      <c r="A167" s="133"/>
      <c r="B167" s="37"/>
      <c r="C167" s="38"/>
      <c r="D167" s="38"/>
      <c r="E167" s="38"/>
      <c r="F167" s="38"/>
      <c r="G167" s="38"/>
      <c r="H167" s="38"/>
      <c r="I167" s="38"/>
      <c r="J167" s="38"/>
      <c r="K167" s="38"/>
      <c r="L167" s="38"/>
      <c r="M167" s="38"/>
      <c r="N167" s="141"/>
      <c r="O167" s="144"/>
      <c r="P167" s="150"/>
      <c r="Q167" s="38"/>
      <c r="R167" s="38"/>
      <c r="S167" s="38"/>
      <c r="T167" s="38"/>
      <c r="U167" s="38"/>
      <c r="V167" s="38"/>
      <c r="W167" s="38"/>
      <c r="X167" s="38"/>
      <c r="Y167" s="38"/>
      <c r="Z167" s="38"/>
      <c r="AA167" s="38"/>
      <c r="AB167" s="141"/>
      <c r="AC167" s="144"/>
      <c r="AD167" s="150"/>
      <c r="AE167" s="96" t="str">
        <f>IF(AD164="OK","Yes","No")</f>
        <v>No</v>
      </c>
      <c r="AF167" s="167"/>
      <c r="AG167" s="117"/>
    </row>
    <row r="168" spans="1:33">
      <c r="A168" s="73" t="str">
        <f>IF(AE163="Cycle Complete", "", "Caution: Previous cycle incomplete")</f>
        <v>Caution: Previous cycle incomplete</v>
      </c>
      <c r="B168" s="39"/>
      <c r="C168" s="40"/>
      <c r="D168" s="40"/>
      <c r="E168" s="40"/>
      <c r="F168" s="40"/>
      <c r="G168" s="40"/>
      <c r="H168" s="40"/>
      <c r="I168" s="40"/>
      <c r="J168" s="40"/>
      <c r="K168" s="40"/>
      <c r="L168" s="40"/>
      <c r="M168" s="40"/>
      <c r="N168" s="142"/>
      <c r="O168" s="145"/>
      <c r="P168" s="151"/>
      <c r="Q168" s="40"/>
      <c r="R168" s="40"/>
      <c r="S168" s="40"/>
      <c r="T168" s="40"/>
      <c r="U168" s="40"/>
      <c r="V168" s="40"/>
      <c r="W168" s="40"/>
      <c r="X168" s="40"/>
      <c r="Y168" s="40"/>
      <c r="Z168" s="40"/>
      <c r="AA168" s="40"/>
      <c r="AB168" s="142"/>
      <c r="AC168" s="145"/>
      <c r="AD168" s="151"/>
      <c r="AE168" s="59" t="str">
        <f>IF(AND(AE165="Yes",AE167="Yes"),"Cycle Complete","Cycle Incomplete")</f>
        <v>Cycle Incomplete</v>
      </c>
      <c r="AF168" s="168"/>
      <c r="AG168" s="118"/>
    </row>
    <row r="169" spans="1:33" ht="15" customHeight="1">
      <c r="A169" s="128"/>
      <c r="B169" s="47"/>
      <c r="C169" s="48"/>
      <c r="D169" s="48"/>
      <c r="E169" s="48"/>
      <c r="F169" s="48"/>
      <c r="G169" s="48"/>
      <c r="H169" s="48"/>
      <c r="I169" s="48"/>
      <c r="J169" s="48"/>
      <c r="K169" s="48"/>
      <c r="L169" s="48"/>
      <c r="M169" s="48"/>
      <c r="N169" s="134"/>
      <c r="O169" s="137">
        <f t="shared" ref="O169" si="94">COUNTIF(C169:M173,"y")</f>
        <v>0</v>
      </c>
      <c r="P169" s="146" t="str">
        <f t="shared" ref="P169" si="95">IF(O169&gt;0,"OK","No Observation")</f>
        <v>No Observation</v>
      </c>
      <c r="Q169" s="48"/>
      <c r="R169" s="48"/>
      <c r="S169" s="48"/>
      <c r="T169" s="48"/>
      <c r="U169" s="48"/>
      <c r="V169" s="48"/>
      <c r="W169" s="48"/>
      <c r="X169" s="48"/>
      <c r="Y169" s="48"/>
      <c r="Z169" s="48"/>
      <c r="AA169" s="48"/>
      <c r="AB169" s="134"/>
      <c r="AC169" s="137">
        <f>COUNTIF(Q169:AA173,"Y")</f>
        <v>0</v>
      </c>
      <c r="AD169" s="146" t="str">
        <f t="shared" ref="AD169" si="96">IF(AC169&gt;0,"OK","No Debrief")</f>
        <v>No Debrief</v>
      </c>
      <c r="AE169" s="70" t="s">
        <v>85</v>
      </c>
      <c r="AF169" s="171"/>
      <c r="AG169" s="119"/>
    </row>
    <row r="170" spans="1:33">
      <c r="A170" s="129"/>
      <c r="B170" s="49"/>
      <c r="C170" s="50"/>
      <c r="D170" s="50"/>
      <c r="E170" s="50"/>
      <c r="F170" s="50"/>
      <c r="G170" s="50"/>
      <c r="H170" s="50"/>
      <c r="I170" s="50"/>
      <c r="J170" s="50"/>
      <c r="K170" s="50"/>
      <c r="L170" s="50"/>
      <c r="M170" s="50"/>
      <c r="N170" s="135"/>
      <c r="O170" s="138"/>
      <c r="P170" s="147"/>
      <c r="Q170" s="50"/>
      <c r="R170" s="50"/>
      <c r="S170" s="50"/>
      <c r="T170" s="50"/>
      <c r="U170" s="50"/>
      <c r="V170" s="50"/>
      <c r="W170" s="50"/>
      <c r="X170" s="50"/>
      <c r="Y170" s="50"/>
      <c r="Z170" s="50"/>
      <c r="AA170" s="50"/>
      <c r="AB170" s="135"/>
      <c r="AC170" s="138"/>
      <c r="AD170" s="147"/>
      <c r="AE170" s="96" t="str">
        <f>IF(P169="OK", "Yes", "No")</f>
        <v>No</v>
      </c>
      <c r="AF170" s="172"/>
      <c r="AG170" s="120"/>
    </row>
    <row r="171" spans="1:33">
      <c r="A171" s="129"/>
      <c r="B171" s="49"/>
      <c r="C171" s="50"/>
      <c r="D171" s="50"/>
      <c r="E171" s="50"/>
      <c r="F171" s="50"/>
      <c r="G171" s="50"/>
      <c r="H171" s="50"/>
      <c r="I171" s="50"/>
      <c r="J171" s="50"/>
      <c r="K171" s="50"/>
      <c r="L171" s="50"/>
      <c r="M171" s="50"/>
      <c r="N171" s="135"/>
      <c r="O171" s="138"/>
      <c r="P171" s="147"/>
      <c r="Q171" s="50"/>
      <c r="R171" s="50"/>
      <c r="S171" s="50"/>
      <c r="T171" s="50"/>
      <c r="U171" s="50"/>
      <c r="V171" s="50"/>
      <c r="W171" s="50"/>
      <c r="X171" s="50"/>
      <c r="Y171" s="50"/>
      <c r="Z171" s="50"/>
      <c r="AA171" s="50"/>
      <c r="AB171" s="135"/>
      <c r="AC171" s="138"/>
      <c r="AD171" s="147"/>
      <c r="AE171" s="57" t="s">
        <v>86</v>
      </c>
      <c r="AF171" s="172"/>
      <c r="AG171" s="103" t="s">
        <v>124</v>
      </c>
    </row>
    <row r="172" spans="1:33">
      <c r="A172" s="130"/>
      <c r="B172" s="49"/>
      <c r="C172" s="50"/>
      <c r="D172" s="50"/>
      <c r="E172" s="50"/>
      <c r="F172" s="50"/>
      <c r="G172" s="50"/>
      <c r="H172" s="50"/>
      <c r="I172" s="50"/>
      <c r="J172" s="50"/>
      <c r="K172" s="50"/>
      <c r="L172" s="50"/>
      <c r="M172" s="50"/>
      <c r="N172" s="135"/>
      <c r="O172" s="138"/>
      <c r="P172" s="147"/>
      <c r="Q172" s="50"/>
      <c r="R172" s="50"/>
      <c r="S172" s="50"/>
      <c r="T172" s="50"/>
      <c r="U172" s="50"/>
      <c r="V172" s="50"/>
      <c r="W172" s="50"/>
      <c r="X172" s="50"/>
      <c r="Y172" s="50"/>
      <c r="Z172" s="50"/>
      <c r="AA172" s="50"/>
      <c r="AB172" s="135"/>
      <c r="AC172" s="138"/>
      <c r="AD172" s="147"/>
      <c r="AE172" s="96" t="str">
        <f>IF(AD169="OK","Yes","No")</f>
        <v>No</v>
      </c>
      <c r="AF172" s="172"/>
      <c r="AG172" s="121"/>
    </row>
    <row r="173" spans="1:33">
      <c r="A173" s="55" t="str">
        <f>IF(AE168="Cycle Complete", "", "Caution: Previous cycle incomplete")</f>
        <v>Caution: Previous cycle incomplete</v>
      </c>
      <c r="B173" s="51"/>
      <c r="C173" s="52"/>
      <c r="D173" s="52"/>
      <c r="E173" s="52"/>
      <c r="F173" s="52"/>
      <c r="G173" s="52"/>
      <c r="H173" s="52"/>
      <c r="I173" s="52"/>
      <c r="J173" s="52"/>
      <c r="K173" s="52"/>
      <c r="L173" s="52"/>
      <c r="M173" s="52"/>
      <c r="N173" s="136"/>
      <c r="O173" s="139"/>
      <c r="P173" s="148"/>
      <c r="Q173" s="52"/>
      <c r="R173" s="52"/>
      <c r="S173" s="52"/>
      <c r="T173" s="52"/>
      <c r="U173" s="52"/>
      <c r="V173" s="52"/>
      <c r="W173" s="52"/>
      <c r="X173" s="52"/>
      <c r="Y173" s="52"/>
      <c r="Z173" s="52"/>
      <c r="AA173" s="52"/>
      <c r="AB173" s="136"/>
      <c r="AC173" s="139"/>
      <c r="AD173" s="148"/>
      <c r="AE173" s="59" t="str">
        <f>IF(AND(AE170="Yes",AE172="Yes"),"Cycle Complete","Cycle Incomplete")</f>
        <v>Cycle Incomplete</v>
      </c>
      <c r="AF173" s="173"/>
      <c r="AG173" s="122"/>
    </row>
    <row r="174" spans="1:33" ht="15" customHeight="1">
      <c r="A174" s="131"/>
      <c r="B174" s="35"/>
      <c r="C174" s="36"/>
      <c r="D174" s="36"/>
      <c r="E174" s="36"/>
      <c r="F174" s="36"/>
      <c r="G174" s="36"/>
      <c r="H174" s="36"/>
      <c r="I174" s="36"/>
      <c r="J174" s="36"/>
      <c r="K174" s="36"/>
      <c r="L174" s="36"/>
      <c r="M174" s="36"/>
      <c r="N174" s="140"/>
      <c r="O174" s="143">
        <f t="shared" ref="O174" si="97">COUNTIF(C174:M178,"y")</f>
        <v>0</v>
      </c>
      <c r="P174" s="149" t="str">
        <f t="shared" ref="P174" si="98">IF(O174&gt;0,"OK","No Observation")</f>
        <v>No Observation</v>
      </c>
      <c r="Q174" s="36"/>
      <c r="R174" s="36"/>
      <c r="S174" s="36"/>
      <c r="T174" s="36"/>
      <c r="U174" s="36"/>
      <c r="V174" s="36"/>
      <c r="W174" s="36"/>
      <c r="X174" s="36"/>
      <c r="Y174" s="36"/>
      <c r="Z174" s="36"/>
      <c r="AA174" s="36"/>
      <c r="AB174" s="140"/>
      <c r="AC174" s="143">
        <f>COUNTIF(Q174:AA178,"Y")</f>
        <v>0</v>
      </c>
      <c r="AD174" s="149" t="str">
        <f t="shared" ref="AD174" si="99">IF(AC174&gt;0,"OK","No Debrief")</f>
        <v>No Debrief</v>
      </c>
      <c r="AE174" s="70" t="s">
        <v>85</v>
      </c>
      <c r="AF174" s="166"/>
      <c r="AG174" s="115"/>
    </row>
    <row r="175" spans="1:33">
      <c r="A175" s="132"/>
      <c r="B175" s="37"/>
      <c r="C175" s="38"/>
      <c r="D175" s="38"/>
      <c r="E175" s="38"/>
      <c r="F175" s="38"/>
      <c r="G175" s="38"/>
      <c r="H175" s="38"/>
      <c r="I175" s="38"/>
      <c r="J175" s="38"/>
      <c r="K175" s="38"/>
      <c r="L175" s="38"/>
      <c r="M175" s="38"/>
      <c r="N175" s="141"/>
      <c r="O175" s="144"/>
      <c r="P175" s="150"/>
      <c r="Q175" s="38"/>
      <c r="R175" s="38"/>
      <c r="S175" s="38"/>
      <c r="T175" s="38"/>
      <c r="U175" s="38"/>
      <c r="V175" s="38"/>
      <c r="W175" s="38"/>
      <c r="X175" s="38"/>
      <c r="Y175" s="38"/>
      <c r="Z175" s="38"/>
      <c r="AA175" s="38"/>
      <c r="AB175" s="141"/>
      <c r="AC175" s="144"/>
      <c r="AD175" s="150"/>
      <c r="AE175" s="96" t="str">
        <f>IF(P174="OK", "Yes", "No")</f>
        <v>No</v>
      </c>
      <c r="AF175" s="167"/>
      <c r="AG175" s="116"/>
    </row>
    <row r="176" spans="1:33">
      <c r="A176" s="132"/>
      <c r="B176" s="37"/>
      <c r="C176" s="38"/>
      <c r="D176" s="38"/>
      <c r="E176" s="38"/>
      <c r="F176" s="38"/>
      <c r="G176" s="38"/>
      <c r="H176" s="38"/>
      <c r="I176" s="38"/>
      <c r="J176" s="38"/>
      <c r="K176" s="38"/>
      <c r="L176" s="38"/>
      <c r="M176" s="38"/>
      <c r="N176" s="141"/>
      <c r="O176" s="144"/>
      <c r="P176" s="150"/>
      <c r="Q176" s="38"/>
      <c r="R176" s="38"/>
      <c r="S176" s="38"/>
      <c r="T176" s="38"/>
      <c r="U176" s="38"/>
      <c r="V176" s="38"/>
      <c r="W176" s="38"/>
      <c r="X176" s="38"/>
      <c r="Y176" s="38"/>
      <c r="Z176" s="38"/>
      <c r="AA176" s="38"/>
      <c r="AB176" s="141"/>
      <c r="AC176" s="144"/>
      <c r="AD176" s="150"/>
      <c r="AE176" s="57" t="s">
        <v>86</v>
      </c>
      <c r="AF176" s="167"/>
      <c r="AG176" s="103" t="s">
        <v>124</v>
      </c>
    </row>
    <row r="177" spans="1:33">
      <c r="A177" s="133"/>
      <c r="B177" s="37"/>
      <c r="C177" s="38"/>
      <c r="D177" s="38"/>
      <c r="E177" s="38"/>
      <c r="F177" s="38"/>
      <c r="G177" s="38"/>
      <c r="H177" s="38"/>
      <c r="I177" s="38"/>
      <c r="J177" s="38"/>
      <c r="K177" s="38"/>
      <c r="L177" s="38"/>
      <c r="M177" s="38"/>
      <c r="N177" s="141"/>
      <c r="O177" s="144"/>
      <c r="P177" s="150"/>
      <c r="Q177" s="38"/>
      <c r="R177" s="38"/>
      <c r="S177" s="38"/>
      <c r="T177" s="38"/>
      <c r="U177" s="38"/>
      <c r="V177" s="38"/>
      <c r="W177" s="38"/>
      <c r="X177" s="38"/>
      <c r="Y177" s="38"/>
      <c r="Z177" s="38"/>
      <c r="AA177" s="38"/>
      <c r="AB177" s="141"/>
      <c r="AC177" s="144"/>
      <c r="AD177" s="150"/>
      <c r="AE177" s="96" t="str">
        <f>IF(AD174="OK","Yes","No")</f>
        <v>No</v>
      </c>
      <c r="AF177" s="167"/>
      <c r="AG177" s="117"/>
    </row>
    <row r="178" spans="1:33">
      <c r="A178" s="73" t="str">
        <f>IF(AE173="Cycle Complete", "", "Caution: Previous cycle incomplete")</f>
        <v>Caution: Previous cycle incomplete</v>
      </c>
      <c r="B178" s="39"/>
      <c r="C178" s="40"/>
      <c r="D178" s="40"/>
      <c r="E178" s="40"/>
      <c r="F178" s="40"/>
      <c r="G178" s="40"/>
      <c r="H178" s="40"/>
      <c r="I178" s="40"/>
      <c r="J178" s="40"/>
      <c r="K178" s="40"/>
      <c r="L178" s="40"/>
      <c r="M178" s="40"/>
      <c r="N178" s="142"/>
      <c r="O178" s="145"/>
      <c r="P178" s="151"/>
      <c r="Q178" s="40"/>
      <c r="R178" s="40"/>
      <c r="S178" s="40"/>
      <c r="T178" s="40"/>
      <c r="U178" s="40"/>
      <c r="V178" s="40"/>
      <c r="W178" s="40"/>
      <c r="X178" s="40"/>
      <c r="Y178" s="40"/>
      <c r="Z178" s="40"/>
      <c r="AA178" s="40"/>
      <c r="AB178" s="142"/>
      <c r="AC178" s="145"/>
      <c r="AD178" s="151"/>
      <c r="AE178" s="59" t="str">
        <f>IF(AND(AE175="Yes",AE177="Yes"),"Cycle Complete","Cycle Incomplete")</f>
        <v>Cycle Incomplete</v>
      </c>
      <c r="AF178" s="168"/>
      <c r="AG178" s="118"/>
    </row>
    <row r="179" spans="1:33" ht="15" customHeight="1">
      <c r="A179" s="128"/>
      <c r="B179" s="47"/>
      <c r="C179" s="48"/>
      <c r="D179" s="48"/>
      <c r="E179" s="48"/>
      <c r="F179" s="48"/>
      <c r="G179" s="48"/>
      <c r="H179" s="48"/>
      <c r="I179" s="48"/>
      <c r="J179" s="48"/>
      <c r="K179" s="48"/>
      <c r="L179" s="48"/>
      <c r="M179" s="48"/>
      <c r="N179" s="134"/>
      <c r="O179" s="137">
        <f t="shared" ref="O179" si="100">COUNTIF(C179:M183,"y")</f>
        <v>0</v>
      </c>
      <c r="P179" s="146" t="str">
        <f t="shared" ref="P179" si="101">IF(O179&gt;0,"OK","No Observation")</f>
        <v>No Observation</v>
      </c>
      <c r="Q179" s="48"/>
      <c r="R179" s="48"/>
      <c r="S179" s="48"/>
      <c r="T179" s="48"/>
      <c r="U179" s="48"/>
      <c r="V179" s="48"/>
      <c r="W179" s="48"/>
      <c r="X179" s="48"/>
      <c r="Y179" s="48"/>
      <c r="Z179" s="48"/>
      <c r="AA179" s="48"/>
      <c r="AB179" s="134"/>
      <c r="AC179" s="137">
        <f>COUNTIF(Q179:AA183,"Y")</f>
        <v>0</v>
      </c>
      <c r="AD179" s="146" t="str">
        <f t="shared" ref="AD179" si="102">IF(AC179&gt;0,"OK","No Debrief")</f>
        <v>No Debrief</v>
      </c>
      <c r="AE179" s="70" t="s">
        <v>85</v>
      </c>
      <c r="AF179" s="171"/>
      <c r="AG179" s="119"/>
    </row>
    <row r="180" spans="1:33">
      <c r="A180" s="129"/>
      <c r="B180" s="49"/>
      <c r="C180" s="50"/>
      <c r="D180" s="50"/>
      <c r="E180" s="50"/>
      <c r="F180" s="50"/>
      <c r="G180" s="50"/>
      <c r="H180" s="50"/>
      <c r="I180" s="50"/>
      <c r="J180" s="50"/>
      <c r="K180" s="50"/>
      <c r="L180" s="50"/>
      <c r="M180" s="50"/>
      <c r="N180" s="135"/>
      <c r="O180" s="138"/>
      <c r="P180" s="147"/>
      <c r="Q180" s="50"/>
      <c r="R180" s="50"/>
      <c r="S180" s="50"/>
      <c r="T180" s="50"/>
      <c r="U180" s="50"/>
      <c r="V180" s="50"/>
      <c r="W180" s="50"/>
      <c r="X180" s="50"/>
      <c r="Y180" s="50"/>
      <c r="Z180" s="50"/>
      <c r="AA180" s="50"/>
      <c r="AB180" s="135"/>
      <c r="AC180" s="138"/>
      <c r="AD180" s="147"/>
      <c r="AE180" s="96" t="str">
        <f>IF(P179="OK", "Yes", "No")</f>
        <v>No</v>
      </c>
      <c r="AF180" s="172"/>
      <c r="AG180" s="120"/>
    </row>
    <row r="181" spans="1:33">
      <c r="A181" s="129"/>
      <c r="B181" s="49"/>
      <c r="C181" s="50"/>
      <c r="D181" s="50"/>
      <c r="E181" s="50"/>
      <c r="F181" s="50"/>
      <c r="G181" s="50"/>
      <c r="H181" s="50"/>
      <c r="I181" s="50"/>
      <c r="J181" s="50"/>
      <c r="K181" s="50"/>
      <c r="L181" s="50"/>
      <c r="M181" s="50"/>
      <c r="N181" s="135"/>
      <c r="O181" s="138"/>
      <c r="P181" s="147"/>
      <c r="Q181" s="50"/>
      <c r="R181" s="50"/>
      <c r="S181" s="50"/>
      <c r="T181" s="50"/>
      <c r="U181" s="50"/>
      <c r="V181" s="50"/>
      <c r="W181" s="50"/>
      <c r="X181" s="50"/>
      <c r="Y181" s="50"/>
      <c r="Z181" s="50"/>
      <c r="AA181" s="50"/>
      <c r="AB181" s="135"/>
      <c r="AC181" s="138"/>
      <c r="AD181" s="147"/>
      <c r="AE181" s="57" t="s">
        <v>86</v>
      </c>
      <c r="AF181" s="172"/>
      <c r="AG181" s="103" t="s">
        <v>124</v>
      </c>
    </row>
    <row r="182" spans="1:33">
      <c r="A182" s="130"/>
      <c r="B182" s="49"/>
      <c r="C182" s="50"/>
      <c r="D182" s="50"/>
      <c r="E182" s="50"/>
      <c r="F182" s="50"/>
      <c r="G182" s="50"/>
      <c r="H182" s="50"/>
      <c r="I182" s="50"/>
      <c r="J182" s="50"/>
      <c r="K182" s="50"/>
      <c r="L182" s="50"/>
      <c r="M182" s="50"/>
      <c r="N182" s="135"/>
      <c r="O182" s="138"/>
      <c r="P182" s="147"/>
      <c r="Q182" s="50"/>
      <c r="R182" s="50"/>
      <c r="S182" s="50"/>
      <c r="T182" s="50"/>
      <c r="U182" s="50"/>
      <c r="V182" s="50"/>
      <c r="W182" s="50"/>
      <c r="X182" s="50"/>
      <c r="Y182" s="50"/>
      <c r="Z182" s="50"/>
      <c r="AA182" s="50"/>
      <c r="AB182" s="135"/>
      <c r="AC182" s="138"/>
      <c r="AD182" s="147"/>
      <c r="AE182" s="96" t="str">
        <f>IF(AD179="OK","Yes","No")</f>
        <v>No</v>
      </c>
      <c r="AF182" s="172"/>
      <c r="AG182" s="121"/>
    </row>
    <row r="183" spans="1:33">
      <c r="A183" s="55" t="str">
        <f>IF(AE178="Cycle Complete", "", "Caution: Previous cycle incomplete")</f>
        <v>Caution: Previous cycle incomplete</v>
      </c>
      <c r="B183" s="51"/>
      <c r="C183" s="52"/>
      <c r="D183" s="52"/>
      <c r="E183" s="52"/>
      <c r="F183" s="52"/>
      <c r="G183" s="52"/>
      <c r="H183" s="52"/>
      <c r="I183" s="52"/>
      <c r="J183" s="52"/>
      <c r="K183" s="52"/>
      <c r="L183" s="52"/>
      <c r="M183" s="52"/>
      <c r="N183" s="136"/>
      <c r="O183" s="139"/>
      <c r="P183" s="148"/>
      <c r="Q183" s="52"/>
      <c r="R183" s="52"/>
      <c r="S183" s="52"/>
      <c r="T183" s="52"/>
      <c r="U183" s="52"/>
      <c r="V183" s="52"/>
      <c r="W183" s="52"/>
      <c r="X183" s="52"/>
      <c r="Y183" s="52"/>
      <c r="Z183" s="52"/>
      <c r="AA183" s="52"/>
      <c r="AB183" s="136"/>
      <c r="AC183" s="139"/>
      <c r="AD183" s="148"/>
      <c r="AE183" s="59" t="str">
        <f>IF(AND(AE180="Yes",AE182="Yes"),"Cycle Complete","Cycle Incomplete")</f>
        <v>Cycle Incomplete</v>
      </c>
      <c r="AF183" s="173"/>
      <c r="AG183" s="122"/>
    </row>
    <row r="184" spans="1:33" ht="15" customHeight="1">
      <c r="A184" s="131"/>
      <c r="B184" s="35"/>
      <c r="C184" s="36"/>
      <c r="D184" s="36"/>
      <c r="E184" s="36"/>
      <c r="F184" s="36"/>
      <c r="G184" s="36"/>
      <c r="H184" s="36"/>
      <c r="I184" s="36"/>
      <c r="J184" s="36"/>
      <c r="K184" s="36"/>
      <c r="L184" s="36"/>
      <c r="M184" s="36"/>
      <c r="N184" s="140"/>
      <c r="O184" s="143">
        <f t="shared" ref="O184" si="103">COUNTIF(C184:M188,"y")</f>
        <v>0</v>
      </c>
      <c r="P184" s="149" t="str">
        <f t="shared" ref="P184" si="104">IF(O184&gt;0,"OK","No Observation")</f>
        <v>No Observation</v>
      </c>
      <c r="Q184" s="36"/>
      <c r="R184" s="36"/>
      <c r="S184" s="36"/>
      <c r="T184" s="36"/>
      <c r="U184" s="36"/>
      <c r="V184" s="36"/>
      <c r="W184" s="36"/>
      <c r="X184" s="36"/>
      <c r="Y184" s="36"/>
      <c r="Z184" s="36"/>
      <c r="AA184" s="36"/>
      <c r="AB184" s="140"/>
      <c r="AC184" s="143">
        <f>COUNTIF(Q184:AA188,"Y")</f>
        <v>0</v>
      </c>
      <c r="AD184" s="149" t="str">
        <f t="shared" ref="AD184" si="105">IF(AC184&gt;0,"OK","No Debrief")</f>
        <v>No Debrief</v>
      </c>
      <c r="AE184" s="70" t="s">
        <v>85</v>
      </c>
      <c r="AF184" s="166"/>
      <c r="AG184" s="115"/>
    </row>
    <row r="185" spans="1:33">
      <c r="A185" s="132"/>
      <c r="B185" s="37"/>
      <c r="C185" s="38"/>
      <c r="D185" s="38"/>
      <c r="E185" s="38"/>
      <c r="F185" s="38"/>
      <c r="G185" s="38"/>
      <c r="H185" s="38"/>
      <c r="I185" s="38"/>
      <c r="J185" s="38"/>
      <c r="K185" s="38"/>
      <c r="L185" s="38"/>
      <c r="M185" s="38"/>
      <c r="N185" s="141"/>
      <c r="O185" s="144"/>
      <c r="P185" s="150"/>
      <c r="Q185" s="38"/>
      <c r="R185" s="38"/>
      <c r="S185" s="38"/>
      <c r="T185" s="38"/>
      <c r="U185" s="38"/>
      <c r="V185" s="38"/>
      <c r="W185" s="38"/>
      <c r="X185" s="38"/>
      <c r="Y185" s="38"/>
      <c r="Z185" s="38"/>
      <c r="AA185" s="38"/>
      <c r="AB185" s="141"/>
      <c r="AC185" s="144"/>
      <c r="AD185" s="150"/>
      <c r="AE185" s="96" t="str">
        <f>IF(P184="OK", "Yes", "No")</f>
        <v>No</v>
      </c>
      <c r="AF185" s="167"/>
      <c r="AG185" s="116"/>
    </row>
    <row r="186" spans="1:33">
      <c r="A186" s="132"/>
      <c r="B186" s="37"/>
      <c r="C186" s="38"/>
      <c r="D186" s="38"/>
      <c r="E186" s="38"/>
      <c r="F186" s="38"/>
      <c r="G186" s="38"/>
      <c r="H186" s="38"/>
      <c r="I186" s="38"/>
      <c r="J186" s="38"/>
      <c r="K186" s="38"/>
      <c r="L186" s="38"/>
      <c r="M186" s="38"/>
      <c r="N186" s="141"/>
      <c r="O186" s="144"/>
      <c r="P186" s="150"/>
      <c r="Q186" s="38"/>
      <c r="R186" s="38"/>
      <c r="S186" s="38"/>
      <c r="T186" s="38"/>
      <c r="U186" s="38"/>
      <c r="V186" s="38"/>
      <c r="W186" s="38"/>
      <c r="X186" s="38"/>
      <c r="Y186" s="38"/>
      <c r="Z186" s="38"/>
      <c r="AA186" s="38"/>
      <c r="AB186" s="141"/>
      <c r="AC186" s="144"/>
      <c r="AD186" s="150"/>
      <c r="AE186" s="57" t="s">
        <v>86</v>
      </c>
      <c r="AF186" s="167"/>
      <c r="AG186" s="103" t="s">
        <v>124</v>
      </c>
    </row>
    <row r="187" spans="1:33">
      <c r="A187" s="133"/>
      <c r="B187" s="37"/>
      <c r="C187" s="38"/>
      <c r="D187" s="38"/>
      <c r="E187" s="38"/>
      <c r="F187" s="38"/>
      <c r="G187" s="38"/>
      <c r="H187" s="38"/>
      <c r="I187" s="38"/>
      <c r="J187" s="38"/>
      <c r="K187" s="38"/>
      <c r="L187" s="38"/>
      <c r="M187" s="38"/>
      <c r="N187" s="141"/>
      <c r="O187" s="144"/>
      <c r="P187" s="150"/>
      <c r="Q187" s="38"/>
      <c r="R187" s="38"/>
      <c r="S187" s="38"/>
      <c r="T187" s="38"/>
      <c r="U187" s="38"/>
      <c r="V187" s="38"/>
      <c r="W187" s="38"/>
      <c r="X187" s="38"/>
      <c r="Y187" s="38"/>
      <c r="Z187" s="38"/>
      <c r="AA187" s="38"/>
      <c r="AB187" s="141"/>
      <c r="AC187" s="144"/>
      <c r="AD187" s="150"/>
      <c r="AE187" s="96" t="str">
        <f>IF(AD184="OK","Yes","No")</f>
        <v>No</v>
      </c>
      <c r="AF187" s="167"/>
      <c r="AG187" s="117"/>
    </row>
    <row r="188" spans="1:33">
      <c r="A188" s="73" t="str">
        <f>IF(AE183="Cycle Complete", "", "Caution: Previous cycle incomplete")</f>
        <v>Caution: Previous cycle incomplete</v>
      </c>
      <c r="B188" s="39"/>
      <c r="C188" s="40"/>
      <c r="D188" s="40"/>
      <c r="E188" s="40"/>
      <c r="F188" s="40"/>
      <c r="G188" s="40"/>
      <c r="H188" s="40"/>
      <c r="I188" s="40"/>
      <c r="J188" s="40"/>
      <c r="K188" s="40"/>
      <c r="L188" s="40"/>
      <c r="M188" s="40"/>
      <c r="N188" s="142"/>
      <c r="O188" s="145"/>
      <c r="P188" s="151"/>
      <c r="Q188" s="40"/>
      <c r="R188" s="40"/>
      <c r="S188" s="40"/>
      <c r="T188" s="40"/>
      <c r="U188" s="40"/>
      <c r="V188" s="40"/>
      <c r="W188" s="40"/>
      <c r="X188" s="40"/>
      <c r="Y188" s="40"/>
      <c r="Z188" s="40"/>
      <c r="AA188" s="40"/>
      <c r="AB188" s="142"/>
      <c r="AC188" s="145"/>
      <c r="AD188" s="151"/>
      <c r="AE188" s="59" t="str">
        <f>IF(AND(AE185="Yes",AE187="Yes"),"Cycle Complete","Cycle Incomplete")</f>
        <v>Cycle Incomplete</v>
      </c>
      <c r="AF188" s="168"/>
      <c r="AG188" s="118"/>
    </row>
    <row r="189" spans="1:33" ht="15" customHeight="1">
      <c r="A189" s="128"/>
      <c r="B189" s="47"/>
      <c r="C189" s="48"/>
      <c r="D189" s="48"/>
      <c r="E189" s="48"/>
      <c r="F189" s="48"/>
      <c r="G189" s="48"/>
      <c r="H189" s="48"/>
      <c r="I189" s="48"/>
      <c r="J189" s="48"/>
      <c r="K189" s="48"/>
      <c r="L189" s="48"/>
      <c r="M189" s="48"/>
      <c r="N189" s="134"/>
      <c r="O189" s="137">
        <f t="shared" ref="O189" si="106">COUNTIF(C189:M193,"y")</f>
        <v>0</v>
      </c>
      <c r="P189" s="146" t="str">
        <f t="shared" ref="P189" si="107">IF(O189&gt;0,"OK","No Observation")</f>
        <v>No Observation</v>
      </c>
      <c r="Q189" s="48"/>
      <c r="R189" s="48"/>
      <c r="S189" s="48"/>
      <c r="T189" s="48"/>
      <c r="U189" s="48"/>
      <c r="V189" s="48"/>
      <c r="W189" s="48"/>
      <c r="X189" s="48"/>
      <c r="Y189" s="48"/>
      <c r="Z189" s="48"/>
      <c r="AA189" s="48"/>
      <c r="AB189" s="134"/>
      <c r="AC189" s="137">
        <f>COUNTIF(Q189:AA193,"Y")</f>
        <v>0</v>
      </c>
      <c r="AD189" s="146" t="str">
        <f t="shared" ref="AD189" si="108">IF(AC189&gt;0,"OK","No Debrief")</f>
        <v>No Debrief</v>
      </c>
      <c r="AE189" s="70" t="s">
        <v>85</v>
      </c>
      <c r="AF189" s="171"/>
      <c r="AG189" s="119"/>
    </row>
    <row r="190" spans="1:33">
      <c r="A190" s="129"/>
      <c r="B190" s="49"/>
      <c r="C190" s="50"/>
      <c r="D190" s="50"/>
      <c r="E190" s="50"/>
      <c r="F190" s="50"/>
      <c r="G190" s="50"/>
      <c r="H190" s="50"/>
      <c r="I190" s="50"/>
      <c r="J190" s="50"/>
      <c r="K190" s="50"/>
      <c r="L190" s="50"/>
      <c r="M190" s="50"/>
      <c r="N190" s="135"/>
      <c r="O190" s="138"/>
      <c r="P190" s="147"/>
      <c r="Q190" s="50"/>
      <c r="R190" s="50"/>
      <c r="S190" s="50"/>
      <c r="T190" s="50"/>
      <c r="U190" s="50"/>
      <c r="V190" s="50"/>
      <c r="W190" s="50"/>
      <c r="X190" s="50"/>
      <c r="Y190" s="50"/>
      <c r="Z190" s="50"/>
      <c r="AA190" s="50"/>
      <c r="AB190" s="135"/>
      <c r="AC190" s="138"/>
      <c r="AD190" s="147"/>
      <c r="AE190" s="96" t="str">
        <f>IF(P189="OK", "Yes", "No")</f>
        <v>No</v>
      </c>
      <c r="AF190" s="172"/>
      <c r="AG190" s="120"/>
    </row>
    <row r="191" spans="1:33">
      <c r="A191" s="129"/>
      <c r="B191" s="49"/>
      <c r="C191" s="50"/>
      <c r="D191" s="50"/>
      <c r="E191" s="50"/>
      <c r="F191" s="50"/>
      <c r="G191" s="50"/>
      <c r="H191" s="50"/>
      <c r="I191" s="50"/>
      <c r="J191" s="50"/>
      <c r="K191" s="50"/>
      <c r="L191" s="50"/>
      <c r="M191" s="50"/>
      <c r="N191" s="135"/>
      <c r="O191" s="138"/>
      <c r="P191" s="147"/>
      <c r="Q191" s="50"/>
      <c r="R191" s="50"/>
      <c r="S191" s="50"/>
      <c r="T191" s="50"/>
      <c r="U191" s="50"/>
      <c r="V191" s="50"/>
      <c r="W191" s="50"/>
      <c r="X191" s="50"/>
      <c r="Y191" s="50"/>
      <c r="Z191" s="50"/>
      <c r="AA191" s="50"/>
      <c r="AB191" s="135"/>
      <c r="AC191" s="138"/>
      <c r="AD191" s="147"/>
      <c r="AE191" s="57" t="s">
        <v>86</v>
      </c>
      <c r="AF191" s="172"/>
      <c r="AG191" s="103" t="s">
        <v>124</v>
      </c>
    </row>
    <row r="192" spans="1:33">
      <c r="A192" s="130"/>
      <c r="B192" s="49"/>
      <c r="C192" s="50"/>
      <c r="D192" s="50"/>
      <c r="E192" s="50"/>
      <c r="F192" s="50"/>
      <c r="G192" s="50"/>
      <c r="H192" s="50"/>
      <c r="I192" s="50"/>
      <c r="J192" s="50"/>
      <c r="K192" s="50"/>
      <c r="L192" s="50"/>
      <c r="M192" s="50"/>
      <c r="N192" s="135"/>
      <c r="O192" s="138"/>
      <c r="P192" s="147"/>
      <c r="Q192" s="50"/>
      <c r="R192" s="50"/>
      <c r="S192" s="50"/>
      <c r="T192" s="50"/>
      <c r="U192" s="50"/>
      <c r="V192" s="50"/>
      <c r="W192" s="50"/>
      <c r="X192" s="50"/>
      <c r="Y192" s="50"/>
      <c r="Z192" s="50"/>
      <c r="AA192" s="50"/>
      <c r="AB192" s="135"/>
      <c r="AC192" s="138"/>
      <c r="AD192" s="147"/>
      <c r="AE192" s="96" t="str">
        <f>IF(AD189="OK","Yes","No")</f>
        <v>No</v>
      </c>
      <c r="AF192" s="172"/>
      <c r="AG192" s="121"/>
    </row>
    <row r="193" spans="1:33">
      <c r="A193" s="55" t="str">
        <f>IF(AE188="Cycle Complete", "", "Caution: Previous cycle incomplete")</f>
        <v>Caution: Previous cycle incomplete</v>
      </c>
      <c r="B193" s="51"/>
      <c r="C193" s="52"/>
      <c r="D193" s="52"/>
      <c r="E193" s="52"/>
      <c r="F193" s="52"/>
      <c r="G193" s="52"/>
      <c r="H193" s="52"/>
      <c r="I193" s="52"/>
      <c r="J193" s="52"/>
      <c r="K193" s="52"/>
      <c r="L193" s="52"/>
      <c r="M193" s="52"/>
      <c r="N193" s="136"/>
      <c r="O193" s="139"/>
      <c r="P193" s="148"/>
      <c r="Q193" s="52"/>
      <c r="R193" s="52"/>
      <c r="S193" s="52"/>
      <c r="T193" s="52"/>
      <c r="U193" s="52"/>
      <c r="V193" s="52"/>
      <c r="W193" s="52"/>
      <c r="X193" s="52"/>
      <c r="Y193" s="52"/>
      <c r="Z193" s="52"/>
      <c r="AA193" s="52"/>
      <c r="AB193" s="136"/>
      <c r="AC193" s="139"/>
      <c r="AD193" s="148"/>
      <c r="AE193" s="59" t="str">
        <f>IF(AND(AE190="Yes",AE192="Yes"),"Cycle Complete","Cycle Incomplete")</f>
        <v>Cycle Incomplete</v>
      </c>
      <c r="AF193" s="173"/>
      <c r="AG193" s="122"/>
    </row>
    <row r="194" spans="1:33" ht="15" customHeight="1">
      <c r="A194" s="131"/>
      <c r="B194" s="35"/>
      <c r="C194" s="36"/>
      <c r="D194" s="36"/>
      <c r="E194" s="36"/>
      <c r="F194" s="36"/>
      <c r="G194" s="36"/>
      <c r="H194" s="36"/>
      <c r="I194" s="36"/>
      <c r="J194" s="36"/>
      <c r="K194" s="36"/>
      <c r="L194" s="36"/>
      <c r="M194" s="36"/>
      <c r="N194" s="140"/>
      <c r="O194" s="143">
        <f t="shared" ref="O194" si="109">COUNTIF(C194:M198,"y")</f>
        <v>0</v>
      </c>
      <c r="P194" s="149" t="str">
        <f t="shared" ref="P194" si="110">IF(O194&gt;0,"OK","No Observation")</f>
        <v>No Observation</v>
      </c>
      <c r="Q194" s="36"/>
      <c r="R194" s="36"/>
      <c r="S194" s="36"/>
      <c r="T194" s="36"/>
      <c r="U194" s="36"/>
      <c r="V194" s="36"/>
      <c r="W194" s="36"/>
      <c r="X194" s="36"/>
      <c r="Y194" s="36"/>
      <c r="Z194" s="36"/>
      <c r="AA194" s="36"/>
      <c r="AB194" s="140"/>
      <c r="AC194" s="143">
        <f>COUNTIF(Q194:AA198,"Y")</f>
        <v>0</v>
      </c>
      <c r="AD194" s="149" t="str">
        <f t="shared" ref="AD194" si="111">IF(AC194&gt;0,"OK","No Debrief")</f>
        <v>No Debrief</v>
      </c>
      <c r="AE194" s="70" t="s">
        <v>85</v>
      </c>
      <c r="AF194" s="166"/>
      <c r="AG194" s="115"/>
    </row>
    <row r="195" spans="1:33">
      <c r="A195" s="132"/>
      <c r="B195" s="37"/>
      <c r="C195" s="38"/>
      <c r="D195" s="38"/>
      <c r="E195" s="38"/>
      <c r="F195" s="38"/>
      <c r="G195" s="38"/>
      <c r="H195" s="38"/>
      <c r="I195" s="38"/>
      <c r="J195" s="38"/>
      <c r="K195" s="38"/>
      <c r="L195" s="38"/>
      <c r="M195" s="38"/>
      <c r="N195" s="141"/>
      <c r="O195" s="144"/>
      <c r="P195" s="150"/>
      <c r="Q195" s="38"/>
      <c r="R195" s="38"/>
      <c r="S195" s="38"/>
      <c r="T195" s="38"/>
      <c r="U195" s="38"/>
      <c r="V195" s="38"/>
      <c r="W195" s="38"/>
      <c r="X195" s="38"/>
      <c r="Y195" s="38"/>
      <c r="Z195" s="38"/>
      <c r="AA195" s="38"/>
      <c r="AB195" s="141"/>
      <c r="AC195" s="144"/>
      <c r="AD195" s="150"/>
      <c r="AE195" s="96" t="str">
        <f>IF(P194="OK", "Yes", "No")</f>
        <v>No</v>
      </c>
      <c r="AF195" s="167"/>
      <c r="AG195" s="116"/>
    </row>
    <row r="196" spans="1:33">
      <c r="A196" s="132"/>
      <c r="B196" s="37"/>
      <c r="C196" s="38"/>
      <c r="D196" s="38"/>
      <c r="E196" s="38"/>
      <c r="F196" s="38"/>
      <c r="G196" s="38"/>
      <c r="H196" s="38"/>
      <c r="I196" s="38"/>
      <c r="J196" s="38"/>
      <c r="K196" s="38"/>
      <c r="L196" s="38"/>
      <c r="M196" s="38"/>
      <c r="N196" s="141"/>
      <c r="O196" s="144"/>
      <c r="P196" s="150"/>
      <c r="Q196" s="38"/>
      <c r="R196" s="38"/>
      <c r="S196" s="38"/>
      <c r="T196" s="38"/>
      <c r="U196" s="38"/>
      <c r="V196" s="38"/>
      <c r="W196" s="38"/>
      <c r="X196" s="38"/>
      <c r="Y196" s="38"/>
      <c r="Z196" s="38"/>
      <c r="AA196" s="38"/>
      <c r="AB196" s="141"/>
      <c r="AC196" s="144"/>
      <c r="AD196" s="150"/>
      <c r="AE196" s="57" t="s">
        <v>86</v>
      </c>
      <c r="AF196" s="167"/>
      <c r="AG196" s="103" t="s">
        <v>124</v>
      </c>
    </row>
    <row r="197" spans="1:33">
      <c r="A197" s="133"/>
      <c r="B197" s="37"/>
      <c r="C197" s="38"/>
      <c r="D197" s="38"/>
      <c r="E197" s="38"/>
      <c r="F197" s="38"/>
      <c r="G197" s="38"/>
      <c r="H197" s="38"/>
      <c r="I197" s="38"/>
      <c r="J197" s="38"/>
      <c r="K197" s="38"/>
      <c r="L197" s="38"/>
      <c r="M197" s="38"/>
      <c r="N197" s="141"/>
      <c r="O197" s="144"/>
      <c r="P197" s="150"/>
      <c r="Q197" s="38"/>
      <c r="R197" s="38"/>
      <c r="S197" s="38"/>
      <c r="T197" s="38"/>
      <c r="U197" s="38"/>
      <c r="V197" s="38"/>
      <c r="W197" s="38"/>
      <c r="X197" s="38"/>
      <c r="Y197" s="38"/>
      <c r="Z197" s="38"/>
      <c r="AA197" s="38"/>
      <c r="AB197" s="141"/>
      <c r="AC197" s="144"/>
      <c r="AD197" s="150"/>
      <c r="AE197" s="96" t="str">
        <f>IF(AD194="OK","Yes","No")</f>
        <v>No</v>
      </c>
      <c r="AF197" s="167"/>
      <c r="AG197" s="117"/>
    </row>
    <row r="198" spans="1:33">
      <c r="A198" s="73" t="str">
        <f>IF(AE193="Cycle Complete", "", "Caution: Previous cycle incomplete")</f>
        <v>Caution: Previous cycle incomplete</v>
      </c>
      <c r="B198" s="39"/>
      <c r="C198" s="40"/>
      <c r="D198" s="40"/>
      <c r="E198" s="40"/>
      <c r="F198" s="40"/>
      <c r="G198" s="40"/>
      <c r="H198" s="40"/>
      <c r="I198" s="40"/>
      <c r="J198" s="40"/>
      <c r="K198" s="40"/>
      <c r="L198" s="40"/>
      <c r="M198" s="40"/>
      <c r="N198" s="142"/>
      <c r="O198" s="145"/>
      <c r="P198" s="151"/>
      <c r="Q198" s="40"/>
      <c r="R198" s="40"/>
      <c r="S198" s="40"/>
      <c r="T198" s="40"/>
      <c r="U198" s="40"/>
      <c r="V198" s="40"/>
      <c r="W198" s="40"/>
      <c r="X198" s="40"/>
      <c r="Y198" s="40"/>
      <c r="Z198" s="40"/>
      <c r="AA198" s="40"/>
      <c r="AB198" s="142"/>
      <c r="AC198" s="145"/>
      <c r="AD198" s="151"/>
      <c r="AE198" s="59" t="str">
        <f>IF(AND(AE195="Yes",AE197="Yes"),"Cycle Complete","Cycle Incomplete")</f>
        <v>Cycle Incomplete</v>
      </c>
      <c r="AF198" s="168"/>
      <c r="AG198" s="118"/>
    </row>
    <row r="199" spans="1:33" ht="15" customHeight="1">
      <c r="A199" s="128"/>
      <c r="B199" s="47"/>
      <c r="C199" s="48"/>
      <c r="D199" s="48"/>
      <c r="E199" s="48"/>
      <c r="F199" s="48"/>
      <c r="G199" s="48"/>
      <c r="H199" s="48"/>
      <c r="I199" s="48"/>
      <c r="J199" s="48"/>
      <c r="K199" s="48"/>
      <c r="L199" s="48"/>
      <c r="M199" s="48"/>
      <c r="N199" s="134"/>
      <c r="O199" s="137">
        <f t="shared" ref="O199" si="112">COUNTIF(C199:M203,"y")</f>
        <v>0</v>
      </c>
      <c r="P199" s="146" t="str">
        <f t="shared" ref="P199" si="113">IF(O199&gt;0,"OK","No Observation")</f>
        <v>No Observation</v>
      </c>
      <c r="Q199" s="48"/>
      <c r="R199" s="48"/>
      <c r="S199" s="48"/>
      <c r="T199" s="48"/>
      <c r="U199" s="48"/>
      <c r="V199" s="48"/>
      <c r="W199" s="48"/>
      <c r="X199" s="48"/>
      <c r="Y199" s="48"/>
      <c r="Z199" s="48"/>
      <c r="AA199" s="48"/>
      <c r="AB199" s="134"/>
      <c r="AC199" s="137">
        <f>COUNTIF(Q199:AA203,"Y")</f>
        <v>0</v>
      </c>
      <c r="AD199" s="146" t="str">
        <f t="shared" ref="AD199" si="114">IF(AC199&gt;0,"OK","No Debrief")</f>
        <v>No Debrief</v>
      </c>
      <c r="AE199" s="70" t="s">
        <v>85</v>
      </c>
      <c r="AF199" s="171"/>
      <c r="AG199" s="119"/>
    </row>
    <row r="200" spans="1:33">
      <c r="A200" s="129"/>
      <c r="B200" s="49"/>
      <c r="C200" s="50"/>
      <c r="D200" s="50"/>
      <c r="E200" s="50"/>
      <c r="F200" s="50"/>
      <c r="G200" s="50"/>
      <c r="H200" s="50"/>
      <c r="I200" s="50"/>
      <c r="J200" s="50"/>
      <c r="K200" s="50"/>
      <c r="L200" s="50"/>
      <c r="M200" s="50"/>
      <c r="N200" s="135"/>
      <c r="O200" s="138"/>
      <c r="P200" s="147"/>
      <c r="Q200" s="50"/>
      <c r="R200" s="50"/>
      <c r="S200" s="50"/>
      <c r="T200" s="50"/>
      <c r="U200" s="50"/>
      <c r="V200" s="50"/>
      <c r="W200" s="50"/>
      <c r="X200" s="50"/>
      <c r="Y200" s="50"/>
      <c r="Z200" s="50"/>
      <c r="AA200" s="50"/>
      <c r="AB200" s="135"/>
      <c r="AC200" s="138"/>
      <c r="AD200" s="147"/>
      <c r="AE200" s="96" t="str">
        <f>IF(P199="OK", "Yes", "No")</f>
        <v>No</v>
      </c>
      <c r="AF200" s="172"/>
      <c r="AG200" s="120"/>
    </row>
    <row r="201" spans="1:33">
      <c r="A201" s="129"/>
      <c r="B201" s="49"/>
      <c r="C201" s="50"/>
      <c r="D201" s="50"/>
      <c r="E201" s="50"/>
      <c r="F201" s="50"/>
      <c r="G201" s="50"/>
      <c r="H201" s="50"/>
      <c r="I201" s="50"/>
      <c r="J201" s="50"/>
      <c r="K201" s="50"/>
      <c r="L201" s="50"/>
      <c r="M201" s="50"/>
      <c r="N201" s="135"/>
      <c r="O201" s="138"/>
      <c r="P201" s="147"/>
      <c r="Q201" s="50"/>
      <c r="R201" s="50"/>
      <c r="S201" s="50"/>
      <c r="T201" s="50"/>
      <c r="U201" s="50"/>
      <c r="V201" s="50"/>
      <c r="W201" s="50"/>
      <c r="X201" s="50"/>
      <c r="Y201" s="50"/>
      <c r="Z201" s="50"/>
      <c r="AA201" s="50"/>
      <c r="AB201" s="135"/>
      <c r="AC201" s="138"/>
      <c r="AD201" s="147"/>
      <c r="AE201" s="57" t="s">
        <v>86</v>
      </c>
      <c r="AF201" s="172"/>
      <c r="AG201" s="103" t="s">
        <v>124</v>
      </c>
    </row>
    <row r="202" spans="1:33">
      <c r="A202" s="130"/>
      <c r="B202" s="49"/>
      <c r="C202" s="50"/>
      <c r="D202" s="50"/>
      <c r="E202" s="50"/>
      <c r="F202" s="50"/>
      <c r="G202" s="50"/>
      <c r="H202" s="50"/>
      <c r="I202" s="50"/>
      <c r="J202" s="50"/>
      <c r="K202" s="50"/>
      <c r="L202" s="50"/>
      <c r="M202" s="50"/>
      <c r="N202" s="135"/>
      <c r="O202" s="138"/>
      <c r="P202" s="147"/>
      <c r="Q202" s="50"/>
      <c r="R202" s="50"/>
      <c r="S202" s="50"/>
      <c r="T202" s="50"/>
      <c r="U202" s="50"/>
      <c r="V202" s="50"/>
      <c r="W202" s="50"/>
      <c r="X202" s="50"/>
      <c r="Y202" s="50"/>
      <c r="Z202" s="50"/>
      <c r="AA202" s="50"/>
      <c r="AB202" s="135"/>
      <c r="AC202" s="138"/>
      <c r="AD202" s="147"/>
      <c r="AE202" s="96" t="str">
        <f>IF(AD199="OK","Yes","No")</f>
        <v>No</v>
      </c>
      <c r="AF202" s="172"/>
      <c r="AG202" s="121"/>
    </row>
    <row r="203" spans="1:33">
      <c r="A203" s="55" t="str">
        <f>IF(AE198="Cycle Complete", "", "Caution: Previous cycle incomplete")</f>
        <v>Caution: Previous cycle incomplete</v>
      </c>
      <c r="B203" s="51"/>
      <c r="C203" s="52"/>
      <c r="D203" s="52"/>
      <c r="E203" s="52"/>
      <c r="F203" s="52"/>
      <c r="G203" s="52"/>
      <c r="H203" s="52"/>
      <c r="I203" s="52"/>
      <c r="J203" s="52"/>
      <c r="K203" s="52"/>
      <c r="L203" s="52"/>
      <c r="M203" s="52"/>
      <c r="N203" s="136"/>
      <c r="O203" s="139"/>
      <c r="P203" s="148"/>
      <c r="Q203" s="52"/>
      <c r="R203" s="52"/>
      <c r="S203" s="52"/>
      <c r="T203" s="52"/>
      <c r="U203" s="52"/>
      <c r="V203" s="52"/>
      <c r="W203" s="52"/>
      <c r="X203" s="52"/>
      <c r="Y203" s="52"/>
      <c r="Z203" s="52"/>
      <c r="AA203" s="52"/>
      <c r="AB203" s="136"/>
      <c r="AC203" s="139"/>
      <c r="AD203" s="148"/>
      <c r="AE203" s="59" t="str">
        <f>IF(AND(AE200="Yes",AE202="Yes"),"Cycle Complete","Cycle Incomplete")</f>
        <v>Cycle Incomplete</v>
      </c>
      <c r="AF203" s="173"/>
      <c r="AG203" s="122"/>
    </row>
    <row r="204" spans="1:33" ht="15" customHeight="1">
      <c r="A204" s="131"/>
      <c r="B204" s="35"/>
      <c r="C204" s="36"/>
      <c r="D204" s="36"/>
      <c r="E204" s="36"/>
      <c r="F204" s="36"/>
      <c r="G204" s="36"/>
      <c r="H204" s="36"/>
      <c r="I204" s="36"/>
      <c r="J204" s="36"/>
      <c r="K204" s="36"/>
      <c r="L204" s="36"/>
      <c r="M204" s="36"/>
      <c r="N204" s="140"/>
      <c r="O204" s="143">
        <f t="shared" ref="O204" si="115">COUNTIF(C204:M208,"y")</f>
        <v>0</v>
      </c>
      <c r="P204" s="149" t="str">
        <f t="shared" ref="P204" si="116">IF(O204&gt;0,"OK","No Observation")</f>
        <v>No Observation</v>
      </c>
      <c r="Q204" s="36"/>
      <c r="R204" s="36"/>
      <c r="S204" s="36"/>
      <c r="T204" s="36"/>
      <c r="U204" s="36"/>
      <c r="V204" s="36"/>
      <c r="W204" s="36"/>
      <c r="X204" s="36"/>
      <c r="Y204" s="36"/>
      <c r="Z204" s="36"/>
      <c r="AA204" s="36"/>
      <c r="AB204" s="140"/>
      <c r="AC204" s="143">
        <f>COUNTIF(Q204:AA208,"Y")</f>
        <v>0</v>
      </c>
      <c r="AD204" s="149" t="str">
        <f t="shared" ref="AD204" si="117">IF(AC204&gt;0,"OK","No Debrief")</f>
        <v>No Debrief</v>
      </c>
      <c r="AE204" s="70" t="s">
        <v>85</v>
      </c>
      <c r="AF204" s="166"/>
      <c r="AG204" s="115"/>
    </row>
    <row r="205" spans="1:33">
      <c r="A205" s="132"/>
      <c r="B205" s="37"/>
      <c r="C205" s="38"/>
      <c r="D205" s="38"/>
      <c r="E205" s="38"/>
      <c r="F205" s="38"/>
      <c r="G205" s="38"/>
      <c r="H205" s="38"/>
      <c r="I205" s="38"/>
      <c r="J205" s="38"/>
      <c r="K205" s="38"/>
      <c r="L205" s="38"/>
      <c r="M205" s="38"/>
      <c r="N205" s="141"/>
      <c r="O205" s="144"/>
      <c r="P205" s="150"/>
      <c r="Q205" s="38"/>
      <c r="R205" s="38"/>
      <c r="S205" s="38"/>
      <c r="T205" s="38"/>
      <c r="U205" s="38"/>
      <c r="V205" s="38"/>
      <c r="W205" s="38"/>
      <c r="X205" s="38"/>
      <c r="Y205" s="38"/>
      <c r="Z205" s="38"/>
      <c r="AA205" s="38"/>
      <c r="AB205" s="141"/>
      <c r="AC205" s="144"/>
      <c r="AD205" s="150"/>
      <c r="AE205" s="96" t="str">
        <f>IF(P204="OK", "Yes", "No")</f>
        <v>No</v>
      </c>
      <c r="AF205" s="167"/>
      <c r="AG205" s="116"/>
    </row>
    <row r="206" spans="1:33">
      <c r="A206" s="132"/>
      <c r="B206" s="37"/>
      <c r="C206" s="38"/>
      <c r="D206" s="38"/>
      <c r="E206" s="38"/>
      <c r="F206" s="38"/>
      <c r="G206" s="38"/>
      <c r="H206" s="38"/>
      <c r="I206" s="38"/>
      <c r="J206" s="38"/>
      <c r="K206" s="38"/>
      <c r="L206" s="38"/>
      <c r="M206" s="38"/>
      <c r="N206" s="141"/>
      <c r="O206" s="144"/>
      <c r="P206" s="150"/>
      <c r="Q206" s="38"/>
      <c r="R206" s="38"/>
      <c r="S206" s="38"/>
      <c r="T206" s="38"/>
      <c r="U206" s="38"/>
      <c r="V206" s="38"/>
      <c r="W206" s="38"/>
      <c r="X206" s="38"/>
      <c r="Y206" s="38"/>
      <c r="Z206" s="38"/>
      <c r="AA206" s="38"/>
      <c r="AB206" s="141"/>
      <c r="AC206" s="144"/>
      <c r="AD206" s="150"/>
      <c r="AE206" s="57" t="s">
        <v>86</v>
      </c>
      <c r="AF206" s="167"/>
      <c r="AG206" s="103" t="s">
        <v>124</v>
      </c>
    </row>
    <row r="207" spans="1:33">
      <c r="A207" s="133"/>
      <c r="B207" s="37"/>
      <c r="C207" s="38"/>
      <c r="D207" s="38"/>
      <c r="E207" s="38"/>
      <c r="F207" s="38"/>
      <c r="G207" s="38"/>
      <c r="H207" s="38"/>
      <c r="I207" s="38"/>
      <c r="J207" s="38"/>
      <c r="K207" s="38"/>
      <c r="L207" s="38"/>
      <c r="M207" s="38"/>
      <c r="N207" s="141"/>
      <c r="O207" s="144"/>
      <c r="P207" s="150"/>
      <c r="Q207" s="38"/>
      <c r="R207" s="38"/>
      <c r="S207" s="38"/>
      <c r="T207" s="38"/>
      <c r="U207" s="38"/>
      <c r="V207" s="38"/>
      <c r="W207" s="38"/>
      <c r="X207" s="38"/>
      <c r="Y207" s="38"/>
      <c r="Z207" s="38"/>
      <c r="AA207" s="38"/>
      <c r="AB207" s="141"/>
      <c r="AC207" s="144"/>
      <c r="AD207" s="150"/>
      <c r="AE207" s="96" t="str">
        <f>IF(AD204="OK","Yes","No")</f>
        <v>No</v>
      </c>
      <c r="AF207" s="167"/>
      <c r="AG207" s="117"/>
    </row>
    <row r="208" spans="1:33">
      <c r="A208" s="73" t="str">
        <f>IF(AE203="Cycle Complete", "", "Caution: Previous cycle incomplete")</f>
        <v>Caution: Previous cycle incomplete</v>
      </c>
      <c r="B208" s="39"/>
      <c r="C208" s="40"/>
      <c r="D208" s="40"/>
      <c r="E208" s="40"/>
      <c r="F208" s="40"/>
      <c r="G208" s="40"/>
      <c r="H208" s="40"/>
      <c r="I208" s="40"/>
      <c r="J208" s="40"/>
      <c r="K208" s="40"/>
      <c r="L208" s="40"/>
      <c r="M208" s="40"/>
      <c r="N208" s="142"/>
      <c r="O208" s="145"/>
      <c r="P208" s="151"/>
      <c r="Q208" s="40"/>
      <c r="R208" s="40"/>
      <c r="S208" s="40"/>
      <c r="T208" s="40"/>
      <c r="U208" s="40"/>
      <c r="V208" s="40"/>
      <c r="W208" s="40"/>
      <c r="X208" s="40"/>
      <c r="Y208" s="40"/>
      <c r="Z208" s="40"/>
      <c r="AA208" s="40"/>
      <c r="AB208" s="142"/>
      <c r="AC208" s="145"/>
      <c r="AD208" s="151"/>
      <c r="AE208" s="59" t="str">
        <f>IF(AND(AE205="Yes",AE207="Yes"),"Cycle Complete","Cycle Incomplete")</f>
        <v>Cycle Incomplete</v>
      </c>
      <c r="AF208" s="168"/>
      <c r="AG208" s="118"/>
    </row>
    <row r="209" spans="1:33" ht="15" customHeight="1">
      <c r="A209" s="128"/>
      <c r="B209" s="47"/>
      <c r="C209" s="48"/>
      <c r="D209" s="48"/>
      <c r="E209" s="48"/>
      <c r="F209" s="48"/>
      <c r="G209" s="48"/>
      <c r="H209" s="48"/>
      <c r="I209" s="48"/>
      <c r="J209" s="48"/>
      <c r="K209" s="48"/>
      <c r="L209" s="48"/>
      <c r="M209" s="48"/>
      <c r="N209" s="134"/>
      <c r="O209" s="137">
        <f t="shared" ref="O209" si="118">COUNTIF(C209:M213,"y")</f>
        <v>0</v>
      </c>
      <c r="P209" s="146" t="str">
        <f t="shared" ref="P209" si="119">IF(O209&gt;0,"OK","No Observation")</f>
        <v>No Observation</v>
      </c>
      <c r="Q209" s="48"/>
      <c r="R209" s="48"/>
      <c r="S209" s="48"/>
      <c r="T209" s="48"/>
      <c r="U209" s="48"/>
      <c r="V209" s="48"/>
      <c r="W209" s="48"/>
      <c r="X209" s="48"/>
      <c r="Y209" s="48"/>
      <c r="Z209" s="48"/>
      <c r="AA209" s="48"/>
      <c r="AB209" s="134"/>
      <c r="AC209" s="137">
        <f>COUNTIF(Q209:AA213,"Y")</f>
        <v>0</v>
      </c>
      <c r="AD209" s="146" t="str">
        <f t="shared" ref="AD209" si="120">IF(AC209&gt;0,"OK","No Debrief")</f>
        <v>No Debrief</v>
      </c>
      <c r="AE209" s="70" t="s">
        <v>85</v>
      </c>
      <c r="AF209" s="171"/>
      <c r="AG209" s="119"/>
    </row>
    <row r="210" spans="1:33">
      <c r="A210" s="129"/>
      <c r="B210" s="49"/>
      <c r="C210" s="50"/>
      <c r="D210" s="50"/>
      <c r="E210" s="50"/>
      <c r="F210" s="50"/>
      <c r="G210" s="50"/>
      <c r="H210" s="50"/>
      <c r="I210" s="50"/>
      <c r="J210" s="50"/>
      <c r="K210" s="50"/>
      <c r="L210" s="50"/>
      <c r="M210" s="50"/>
      <c r="N210" s="135"/>
      <c r="O210" s="138"/>
      <c r="P210" s="147"/>
      <c r="Q210" s="50"/>
      <c r="R210" s="50"/>
      <c r="S210" s="50"/>
      <c r="T210" s="50"/>
      <c r="U210" s="50"/>
      <c r="V210" s="50"/>
      <c r="W210" s="50"/>
      <c r="X210" s="50"/>
      <c r="Y210" s="50"/>
      <c r="Z210" s="50"/>
      <c r="AA210" s="50"/>
      <c r="AB210" s="135"/>
      <c r="AC210" s="138"/>
      <c r="AD210" s="147"/>
      <c r="AE210" s="96" t="str">
        <f>IF(P209="OK", "Yes", "No")</f>
        <v>No</v>
      </c>
      <c r="AF210" s="172"/>
      <c r="AG210" s="120"/>
    </row>
    <row r="211" spans="1:33">
      <c r="A211" s="129"/>
      <c r="B211" s="49"/>
      <c r="C211" s="50"/>
      <c r="D211" s="50"/>
      <c r="E211" s="50"/>
      <c r="F211" s="50"/>
      <c r="G211" s="50"/>
      <c r="H211" s="50"/>
      <c r="I211" s="50"/>
      <c r="J211" s="50"/>
      <c r="K211" s="50"/>
      <c r="L211" s="50"/>
      <c r="M211" s="50"/>
      <c r="N211" s="135"/>
      <c r="O211" s="138"/>
      <c r="P211" s="147"/>
      <c r="Q211" s="50"/>
      <c r="R211" s="50"/>
      <c r="S211" s="50"/>
      <c r="T211" s="50"/>
      <c r="U211" s="50"/>
      <c r="V211" s="50"/>
      <c r="W211" s="50"/>
      <c r="X211" s="50"/>
      <c r="Y211" s="50"/>
      <c r="Z211" s="50"/>
      <c r="AA211" s="50"/>
      <c r="AB211" s="135"/>
      <c r="AC211" s="138"/>
      <c r="AD211" s="147"/>
      <c r="AE211" s="57" t="s">
        <v>86</v>
      </c>
      <c r="AF211" s="172"/>
      <c r="AG211" s="103" t="s">
        <v>124</v>
      </c>
    </row>
    <row r="212" spans="1:33">
      <c r="A212" s="130"/>
      <c r="B212" s="49"/>
      <c r="C212" s="50"/>
      <c r="D212" s="50"/>
      <c r="E212" s="50"/>
      <c r="F212" s="50"/>
      <c r="G212" s="50"/>
      <c r="H212" s="50"/>
      <c r="I212" s="50"/>
      <c r="J212" s="50"/>
      <c r="K212" s="50"/>
      <c r="L212" s="50"/>
      <c r="M212" s="50"/>
      <c r="N212" s="135"/>
      <c r="O212" s="138"/>
      <c r="P212" s="147"/>
      <c r="Q212" s="50"/>
      <c r="R212" s="50"/>
      <c r="S212" s="50"/>
      <c r="T212" s="50"/>
      <c r="U212" s="50"/>
      <c r="V212" s="50"/>
      <c r="W212" s="50"/>
      <c r="X212" s="50"/>
      <c r="Y212" s="50"/>
      <c r="Z212" s="50"/>
      <c r="AA212" s="50"/>
      <c r="AB212" s="135"/>
      <c r="AC212" s="138"/>
      <c r="AD212" s="147"/>
      <c r="AE212" s="96" t="str">
        <f>IF(AD209="OK","Yes","No")</f>
        <v>No</v>
      </c>
      <c r="AF212" s="172"/>
      <c r="AG212" s="121"/>
    </row>
    <row r="213" spans="1:33">
      <c r="A213" s="55" t="str">
        <f>IF(AE208="Cycle Complete", "", "Caution: Previous cycle incomplete")</f>
        <v>Caution: Previous cycle incomplete</v>
      </c>
      <c r="B213" s="51"/>
      <c r="C213" s="52"/>
      <c r="D213" s="52"/>
      <c r="E213" s="52"/>
      <c r="F213" s="52"/>
      <c r="G213" s="52"/>
      <c r="H213" s="52"/>
      <c r="I213" s="52"/>
      <c r="J213" s="52"/>
      <c r="K213" s="52"/>
      <c r="L213" s="52"/>
      <c r="M213" s="52"/>
      <c r="N213" s="136"/>
      <c r="O213" s="139"/>
      <c r="P213" s="148"/>
      <c r="Q213" s="52"/>
      <c r="R213" s="52"/>
      <c r="S213" s="52"/>
      <c r="T213" s="52"/>
      <c r="U213" s="52"/>
      <c r="V213" s="52"/>
      <c r="W213" s="52"/>
      <c r="X213" s="52"/>
      <c r="Y213" s="52"/>
      <c r="Z213" s="52"/>
      <c r="AA213" s="52"/>
      <c r="AB213" s="136"/>
      <c r="AC213" s="139"/>
      <c r="AD213" s="148"/>
      <c r="AE213" s="59" t="str">
        <f>IF(AND(AE210="Yes",AE212="Yes"),"Cycle Complete","Cycle Incomplete")</f>
        <v>Cycle Incomplete</v>
      </c>
      <c r="AF213" s="173"/>
      <c r="AG213" s="122"/>
    </row>
    <row r="214" spans="1:33" ht="15" customHeight="1">
      <c r="A214" s="131"/>
      <c r="B214" s="35"/>
      <c r="C214" s="36"/>
      <c r="D214" s="36"/>
      <c r="E214" s="36"/>
      <c r="F214" s="36"/>
      <c r="G214" s="36"/>
      <c r="H214" s="36"/>
      <c r="I214" s="36"/>
      <c r="J214" s="36"/>
      <c r="K214" s="36"/>
      <c r="L214" s="36"/>
      <c r="M214" s="36"/>
      <c r="N214" s="140"/>
      <c r="O214" s="143">
        <f t="shared" ref="O214" si="121">COUNTIF(C214:M218,"y")</f>
        <v>0</v>
      </c>
      <c r="P214" s="149" t="str">
        <f t="shared" ref="P214" si="122">IF(O214&gt;0,"OK","No Observation")</f>
        <v>No Observation</v>
      </c>
      <c r="Q214" s="36"/>
      <c r="R214" s="36"/>
      <c r="S214" s="36"/>
      <c r="T214" s="36"/>
      <c r="U214" s="36"/>
      <c r="V214" s="36"/>
      <c r="W214" s="36"/>
      <c r="X214" s="36"/>
      <c r="Y214" s="36"/>
      <c r="Z214" s="36"/>
      <c r="AA214" s="36"/>
      <c r="AB214" s="140"/>
      <c r="AC214" s="143">
        <f>COUNTIF(Q214:AA218,"Y")</f>
        <v>0</v>
      </c>
      <c r="AD214" s="149" t="str">
        <f t="shared" ref="AD214" si="123">IF(AC214&gt;0,"OK","No Debrief")</f>
        <v>No Debrief</v>
      </c>
      <c r="AE214" s="70" t="s">
        <v>85</v>
      </c>
      <c r="AF214" s="166"/>
      <c r="AG214" s="115"/>
    </row>
    <row r="215" spans="1:33">
      <c r="A215" s="132"/>
      <c r="B215" s="37"/>
      <c r="C215" s="38"/>
      <c r="D215" s="38"/>
      <c r="E215" s="38"/>
      <c r="F215" s="38"/>
      <c r="G215" s="38"/>
      <c r="H215" s="38"/>
      <c r="I215" s="38"/>
      <c r="J215" s="38"/>
      <c r="K215" s="38"/>
      <c r="L215" s="38"/>
      <c r="M215" s="38"/>
      <c r="N215" s="141"/>
      <c r="O215" s="144"/>
      <c r="P215" s="150"/>
      <c r="Q215" s="38"/>
      <c r="R215" s="38"/>
      <c r="S215" s="38"/>
      <c r="T215" s="38"/>
      <c r="U215" s="38"/>
      <c r="V215" s="38"/>
      <c r="W215" s="38"/>
      <c r="X215" s="38"/>
      <c r="Y215" s="38"/>
      <c r="Z215" s="38"/>
      <c r="AA215" s="38"/>
      <c r="AB215" s="141"/>
      <c r="AC215" s="144"/>
      <c r="AD215" s="150"/>
      <c r="AE215" s="96" t="str">
        <f>IF(P214="OK", "Yes", "No")</f>
        <v>No</v>
      </c>
      <c r="AF215" s="167"/>
      <c r="AG215" s="116"/>
    </row>
    <row r="216" spans="1:33">
      <c r="A216" s="132"/>
      <c r="B216" s="37"/>
      <c r="C216" s="38"/>
      <c r="D216" s="38"/>
      <c r="E216" s="38"/>
      <c r="F216" s="38"/>
      <c r="G216" s="38"/>
      <c r="H216" s="38"/>
      <c r="I216" s="38"/>
      <c r="J216" s="38"/>
      <c r="K216" s="38"/>
      <c r="L216" s="38"/>
      <c r="M216" s="38"/>
      <c r="N216" s="141"/>
      <c r="O216" s="144"/>
      <c r="P216" s="150"/>
      <c r="Q216" s="38"/>
      <c r="R216" s="38"/>
      <c r="S216" s="38"/>
      <c r="T216" s="38"/>
      <c r="U216" s="38"/>
      <c r="V216" s="38"/>
      <c r="W216" s="38"/>
      <c r="X216" s="38"/>
      <c r="Y216" s="38"/>
      <c r="Z216" s="38"/>
      <c r="AA216" s="38"/>
      <c r="AB216" s="141"/>
      <c r="AC216" s="144"/>
      <c r="AD216" s="150"/>
      <c r="AE216" s="57" t="s">
        <v>86</v>
      </c>
      <c r="AF216" s="167"/>
      <c r="AG216" s="103" t="s">
        <v>124</v>
      </c>
    </row>
    <row r="217" spans="1:33">
      <c r="A217" s="133"/>
      <c r="B217" s="37"/>
      <c r="C217" s="38"/>
      <c r="D217" s="38"/>
      <c r="E217" s="38"/>
      <c r="F217" s="38"/>
      <c r="G217" s="38"/>
      <c r="H217" s="38"/>
      <c r="I217" s="38"/>
      <c r="J217" s="38"/>
      <c r="K217" s="38"/>
      <c r="L217" s="38"/>
      <c r="M217" s="38"/>
      <c r="N217" s="141"/>
      <c r="O217" s="144"/>
      <c r="P217" s="150"/>
      <c r="Q217" s="38"/>
      <c r="R217" s="38"/>
      <c r="S217" s="38"/>
      <c r="T217" s="38"/>
      <c r="U217" s="38"/>
      <c r="V217" s="38"/>
      <c r="W217" s="38"/>
      <c r="X217" s="38"/>
      <c r="Y217" s="38"/>
      <c r="Z217" s="38"/>
      <c r="AA217" s="38"/>
      <c r="AB217" s="141"/>
      <c r="AC217" s="144"/>
      <c r="AD217" s="150"/>
      <c r="AE217" s="96" t="str">
        <f>IF(AD214="OK","Yes","No")</f>
        <v>No</v>
      </c>
      <c r="AF217" s="167"/>
      <c r="AG217" s="117"/>
    </row>
    <row r="218" spans="1:33">
      <c r="A218" s="73" t="str">
        <f>IF(AE213="Cycle Complete", "", "Caution: Previous cycle incomplete")</f>
        <v>Caution: Previous cycle incomplete</v>
      </c>
      <c r="B218" s="39"/>
      <c r="C218" s="40"/>
      <c r="D218" s="40"/>
      <c r="E218" s="40"/>
      <c r="F218" s="40"/>
      <c r="G218" s="40"/>
      <c r="H218" s="40"/>
      <c r="I218" s="40"/>
      <c r="J218" s="40"/>
      <c r="K218" s="40"/>
      <c r="L218" s="40"/>
      <c r="M218" s="40"/>
      <c r="N218" s="142"/>
      <c r="O218" s="145"/>
      <c r="P218" s="151"/>
      <c r="Q218" s="40"/>
      <c r="R218" s="40"/>
      <c r="S218" s="40"/>
      <c r="T218" s="40"/>
      <c r="U218" s="40"/>
      <c r="V218" s="40"/>
      <c r="W218" s="40"/>
      <c r="X218" s="40"/>
      <c r="Y218" s="40"/>
      <c r="Z218" s="40"/>
      <c r="AA218" s="40"/>
      <c r="AB218" s="142"/>
      <c r="AC218" s="145"/>
      <c r="AD218" s="151"/>
      <c r="AE218" s="59" t="str">
        <f>IF(AND(AE215="Yes",AE217="Yes"),"Cycle Complete","Cycle Incomplete")</f>
        <v>Cycle Incomplete</v>
      </c>
      <c r="AF218" s="168"/>
      <c r="AG218" s="118"/>
    </row>
    <row r="219" spans="1:33" ht="15" customHeight="1">
      <c r="A219" s="128"/>
      <c r="B219" s="47"/>
      <c r="C219" s="48"/>
      <c r="D219" s="48"/>
      <c r="E219" s="48"/>
      <c r="F219" s="48"/>
      <c r="G219" s="48"/>
      <c r="H219" s="48"/>
      <c r="I219" s="48"/>
      <c r="J219" s="48"/>
      <c r="K219" s="48"/>
      <c r="L219" s="48"/>
      <c r="M219" s="48"/>
      <c r="N219" s="134"/>
      <c r="O219" s="137">
        <f t="shared" ref="O219" si="124">COUNTIF(C219:M223,"y")</f>
        <v>0</v>
      </c>
      <c r="P219" s="146" t="str">
        <f t="shared" ref="P219" si="125">IF(O219&gt;0,"OK","No Observation")</f>
        <v>No Observation</v>
      </c>
      <c r="Q219" s="48"/>
      <c r="R219" s="48"/>
      <c r="S219" s="48"/>
      <c r="T219" s="48"/>
      <c r="U219" s="48"/>
      <c r="V219" s="48"/>
      <c r="W219" s="48"/>
      <c r="X219" s="48"/>
      <c r="Y219" s="48"/>
      <c r="Z219" s="48"/>
      <c r="AA219" s="48"/>
      <c r="AB219" s="134"/>
      <c r="AC219" s="137">
        <f>COUNTIF(Q219:AA223,"Y")</f>
        <v>0</v>
      </c>
      <c r="AD219" s="174" t="str">
        <f t="shared" ref="AD219" si="126">IF(AC219&gt;0,"OK","No Debrief")</f>
        <v>No Debrief</v>
      </c>
      <c r="AE219" s="70" t="s">
        <v>85</v>
      </c>
      <c r="AF219" s="171"/>
      <c r="AG219" s="119"/>
    </row>
    <row r="220" spans="1:33">
      <c r="A220" s="129"/>
      <c r="B220" s="49"/>
      <c r="C220" s="50"/>
      <c r="D220" s="50"/>
      <c r="E220" s="50"/>
      <c r="F220" s="50"/>
      <c r="G220" s="50"/>
      <c r="H220" s="50"/>
      <c r="I220" s="50"/>
      <c r="J220" s="50"/>
      <c r="K220" s="50"/>
      <c r="L220" s="50"/>
      <c r="M220" s="50"/>
      <c r="N220" s="135"/>
      <c r="O220" s="138"/>
      <c r="P220" s="147"/>
      <c r="Q220" s="50"/>
      <c r="R220" s="50"/>
      <c r="S220" s="50"/>
      <c r="T220" s="50"/>
      <c r="U220" s="50"/>
      <c r="V220" s="50"/>
      <c r="W220" s="50"/>
      <c r="X220" s="50"/>
      <c r="Y220" s="50"/>
      <c r="Z220" s="50"/>
      <c r="AA220" s="50"/>
      <c r="AB220" s="135"/>
      <c r="AC220" s="138"/>
      <c r="AD220" s="175"/>
      <c r="AE220" s="96" t="str">
        <f>IF(P219="OK", "Yes", "No")</f>
        <v>No</v>
      </c>
      <c r="AF220" s="172"/>
      <c r="AG220" s="120"/>
    </row>
    <row r="221" spans="1:33">
      <c r="A221" s="129"/>
      <c r="B221" s="49"/>
      <c r="C221" s="50"/>
      <c r="D221" s="50"/>
      <c r="E221" s="50"/>
      <c r="F221" s="50"/>
      <c r="G221" s="50"/>
      <c r="H221" s="50"/>
      <c r="I221" s="50"/>
      <c r="J221" s="50"/>
      <c r="K221" s="50"/>
      <c r="L221" s="50"/>
      <c r="M221" s="50"/>
      <c r="N221" s="135"/>
      <c r="O221" s="138"/>
      <c r="P221" s="147"/>
      <c r="Q221" s="50"/>
      <c r="R221" s="50"/>
      <c r="S221" s="50"/>
      <c r="T221" s="50"/>
      <c r="U221" s="50"/>
      <c r="V221" s="50"/>
      <c r="W221" s="50"/>
      <c r="X221" s="50"/>
      <c r="Y221" s="50"/>
      <c r="Z221" s="50"/>
      <c r="AA221" s="50"/>
      <c r="AB221" s="135"/>
      <c r="AC221" s="138"/>
      <c r="AD221" s="175"/>
      <c r="AE221" s="57" t="s">
        <v>86</v>
      </c>
      <c r="AF221" s="172"/>
      <c r="AG221" s="103" t="s">
        <v>124</v>
      </c>
    </row>
    <row r="222" spans="1:33">
      <c r="A222" s="130"/>
      <c r="B222" s="49"/>
      <c r="C222" s="50"/>
      <c r="D222" s="50"/>
      <c r="E222" s="50"/>
      <c r="F222" s="50"/>
      <c r="G222" s="50"/>
      <c r="H222" s="50"/>
      <c r="I222" s="50"/>
      <c r="J222" s="50"/>
      <c r="K222" s="50"/>
      <c r="L222" s="50"/>
      <c r="M222" s="50"/>
      <c r="N222" s="135"/>
      <c r="O222" s="138"/>
      <c r="P222" s="147"/>
      <c r="Q222" s="50"/>
      <c r="R222" s="50"/>
      <c r="S222" s="50"/>
      <c r="T222" s="50"/>
      <c r="U222" s="50"/>
      <c r="V222" s="50"/>
      <c r="W222" s="50"/>
      <c r="X222" s="50"/>
      <c r="Y222" s="50"/>
      <c r="Z222" s="50"/>
      <c r="AA222" s="50"/>
      <c r="AB222" s="135"/>
      <c r="AC222" s="138"/>
      <c r="AD222" s="175"/>
      <c r="AE222" s="96" t="str">
        <f>IF(AD219="OK","Yes","No")</f>
        <v>No</v>
      </c>
      <c r="AF222" s="172"/>
      <c r="AG222" s="121"/>
    </row>
    <row r="223" spans="1:33">
      <c r="A223" s="55" t="str">
        <f>IF(AE218="Cycle Complete", "", "Caution: Previous cycle incomplete")</f>
        <v>Caution: Previous cycle incomplete</v>
      </c>
      <c r="B223" s="51"/>
      <c r="C223" s="52"/>
      <c r="D223" s="52"/>
      <c r="E223" s="52"/>
      <c r="F223" s="52"/>
      <c r="G223" s="52"/>
      <c r="H223" s="52"/>
      <c r="I223" s="52"/>
      <c r="J223" s="52"/>
      <c r="K223" s="52"/>
      <c r="L223" s="52"/>
      <c r="M223" s="52"/>
      <c r="N223" s="136"/>
      <c r="O223" s="139"/>
      <c r="P223" s="148"/>
      <c r="Q223" s="52"/>
      <c r="R223" s="52"/>
      <c r="S223" s="52"/>
      <c r="T223" s="52"/>
      <c r="U223" s="52"/>
      <c r="V223" s="52"/>
      <c r="W223" s="52"/>
      <c r="X223" s="52"/>
      <c r="Y223" s="52"/>
      <c r="Z223" s="52"/>
      <c r="AA223" s="52"/>
      <c r="AB223" s="136"/>
      <c r="AC223" s="139"/>
      <c r="AD223" s="176"/>
      <c r="AE223" s="68" t="str">
        <f>IF(AND(AE220="Yes",AE222="Yes"),"Cycle Complete","Cycle Incomplete")</f>
        <v>Cycle Incomplete</v>
      </c>
      <c r="AF223" s="173"/>
      <c r="AG223" s="122"/>
    </row>
    <row r="224" spans="1:33" ht="15" customHeight="1">
      <c r="A224" s="131"/>
      <c r="B224" s="35"/>
      <c r="C224" s="36"/>
      <c r="D224" s="36"/>
      <c r="E224" s="36"/>
      <c r="F224" s="36"/>
      <c r="G224" s="36"/>
      <c r="H224" s="36"/>
      <c r="I224" s="36"/>
      <c r="J224" s="36"/>
      <c r="K224" s="36"/>
      <c r="L224" s="36"/>
      <c r="M224" s="36"/>
      <c r="N224" s="140"/>
      <c r="O224" s="143">
        <f t="shared" ref="O224" si="127">COUNTIF(C224:M228,"y")</f>
        <v>0</v>
      </c>
      <c r="P224" s="149" t="str">
        <f t="shared" ref="P224" si="128">IF(O224&gt;0,"OK","No Observation")</f>
        <v>No Observation</v>
      </c>
      <c r="Q224" s="36"/>
      <c r="R224" s="36"/>
      <c r="S224" s="36"/>
      <c r="T224" s="36"/>
      <c r="U224" s="36"/>
      <c r="V224" s="36"/>
      <c r="W224" s="36"/>
      <c r="X224" s="36"/>
      <c r="Y224" s="36"/>
      <c r="Z224" s="36"/>
      <c r="AA224" s="36"/>
      <c r="AB224" s="140"/>
      <c r="AC224" s="165">
        <f>COUNTIF(Q224:AA228,"Y")</f>
        <v>0</v>
      </c>
      <c r="AD224" s="170" t="str">
        <f t="shared" ref="AD224" si="129">IF(AC224&gt;0,"OK","No Debrief")</f>
        <v>No Debrief</v>
      </c>
      <c r="AE224" s="56" t="s">
        <v>85</v>
      </c>
      <c r="AF224" s="166"/>
      <c r="AG224" s="115"/>
    </row>
    <row r="225" spans="1:33">
      <c r="A225" s="132"/>
      <c r="B225" s="37"/>
      <c r="C225" s="38"/>
      <c r="D225" s="38"/>
      <c r="E225" s="38"/>
      <c r="F225" s="38"/>
      <c r="G225" s="38"/>
      <c r="H225" s="38"/>
      <c r="I225" s="38"/>
      <c r="J225" s="38"/>
      <c r="K225" s="38"/>
      <c r="L225" s="38"/>
      <c r="M225" s="38"/>
      <c r="N225" s="141"/>
      <c r="O225" s="144"/>
      <c r="P225" s="150"/>
      <c r="Q225" s="38"/>
      <c r="R225" s="38"/>
      <c r="S225" s="38"/>
      <c r="T225" s="38"/>
      <c r="U225" s="38"/>
      <c r="V225" s="38"/>
      <c r="W225" s="38"/>
      <c r="X225" s="38"/>
      <c r="Y225" s="38"/>
      <c r="Z225" s="38"/>
      <c r="AA225" s="38"/>
      <c r="AB225" s="141"/>
      <c r="AC225" s="144"/>
      <c r="AD225" s="150"/>
      <c r="AE225" s="96" t="str">
        <f>IF(P224="OK", "Yes", "No")</f>
        <v>No</v>
      </c>
      <c r="AF225" s="167"/>
      <c r="AG225" s="116"/>
    </row>
    <row r="226" spans="1:33">
      <c r="A226" s="132"/>
      <c r="B226" s="37"/>
      <c r="C226" s="38"/>
      <c r="D226" s="38"/>
      <c r="E226" s="38"/>
      <c r="F226" s="38"/>
      <c r="G226" s="38"/>
      <c r="H226" s="38"/>
      <c r="I226" s="38"/>
      <c r="J226" s="38"/>
      <c r="K226" s="38"/>
      <c r="L226" s="38"/>
      <c r="M226" s="38"/>
      <c r="N226" s="141"/>
      <c r="O226" s="144"/>
      <c r="P226" s="150"/>
      <c r="Q226" s="38"/>
      <c r="R226" s="38"/>
      <c r="S226" s="38"/>
      <c r="T226" s="38"/>
      <c r="U226" s="38"/>
      <c r="V226" s="38"/>
      <c r="W226" s="38"/>
      <c r="X226" s="38"/>
      <c r="Y226" s="38"/>
      <c r="Z226" s="38"/>
      <c r="AA226" s="38"/>
      <c r="AB226" s="141"/>
      <c r="AC226" s="144"/>
      <c r="AD226" s="150"/>
      <c r="AE226" s="57" t="s">
        <v>86</v>
      </c>
      <c r="AF226" s="167"/>
      <c r="AG226" s="103" t="s">
        <v>124</v>
      </c>
    </row>
    <row r="227" spans="1:33">
      <c r="A227" s="133"/>
      <c r="B227" s="37"/>
      <c r="C227" s="38"/>
      <c r="D227" s="38"/>
      <c r="E227" s="38"/>
      <c r="F227" s="38"/>
      <c r="G227" s="38"/>
      <c r="H227" s="38"/>
      <c r="I227" s="38"/>
      <c r="J227" s="38"/>
      <c r="K227" s="38"/>
      <c r="L227" s="38"/>
      <c r="M227" s="38"/>
      <c r="N227" s="141"/>
      <c r="O227" s="144"/>
      <c r="P227" s="150"/>
      <c r="Q227" s="38"/>
      <c r="R227" s="38"/>
      <c r="S227" s="38"/>
      <c r="T227" s="38"/>
      <c r="U227" s="38"/>
      <c r="V227" s="38"/>
      <c r="W227" s="38"/>
      <c r="X227" s="38"/>
      <c r="Y227" s="38"/>
      <c r="Z227" s="38"/>
      <c r="AA227" s="38"/>
      <c r="AB227" s="141"/>
      <c r="AC227" s="144"/>
      <c r="AD227" s="150"/>
      <c r="AE227" s="96" t="str">
        <f>IF(AD224="OK","Yes","No")</f>
        <v>No</v>
      </c>
      <c r="AF227" s="167"/>
      <c r="AG227" s="117"/>
    </row>
    <row r="228" spans="1:33">
      <c r="A228" s="73" t="str">
        <f>IF(AE223="Cycle Complete", "", "Caution: Previous cycle incomplete")</f>
        <v>Caution: Previous cycle incomplete</v>
      </c>
      <c r="B228" s="39"/>
      <c r="C228" s="40"/>
      <c r="D228" s="40"/>
      <c r="E228" s="40"/>
      <c r="F228" s="40"/>
      <c r="G228" s="40"/>
      <c r="H228" s="40"/>
      <c r="I228" s="40"/>
      <c r="J228" s="40"/>
      <c r="K228" s="40"/>
      <c r="L228" s="40"/>
      <c r="M228" s="40"/>
      <c r="N228" s="142"/>
      <c r="O228" s="145"/>
      <c r="P228" s="151"/>
      <c r="Q228" s="40"/>
      <c r="R228" s="40"/>
      <c r="S228" s="40"/>
      <c r="T228" s="40"/>
      <c r="U228" s="40"/>
      <c r="V228" s="40"/>
      <c r="W228" s="40"/>
      <c r="X228" s="40"/>
      <c r="Y228" s="40"/>
      <c r="Z228" s="40"/>
      <c r="AA228" s="40"/>
      <c r="AB228" s="142"/>
      <c r="AC228" s="169"/>
      <c r="AD228" s="177"/>
      <c r="AE228" s="69" t="str">
        <f>IF(AND(AE225="Yes",AE227="Yes"),"Cycle Complete","Cycle Incomplete")</f>
        <v>Cycle Incomplete</v>
      </c>
      <c r="AF228" s="168"/>
      <c r="AG228" s="118"/>
    </row>
    <row r="229" spans="1:33" ht="15" customHeight="1">
      <c r="A229" s="128"/>
      <c r="B229" s="47"/>
      <c r="C229" s="48"/>
      <c r="D229" s="48"/>
      <c r="E229" s="48"/>
      <c r="F229" s="48"/>
      <c r="G229" s="48"/>
      <c r="H229" s="48"/>
      <c r="I229" s="48"/>
      <c r="J229" s="48"/>
      <c r="K229" s="48"/>
      <c r="L229" s="48"/>
      <c r="M229" s="48"/>
      <c r="N229" s="134"/>
      <c r="O229" s="137">
        <f t="shared" ref="O229" si="130">COUNTIF(C229:M233,"y")</f>
        <v>0</v>
      </c>
      <c r="P229" s="146" t="str">
        <f t="shared" ref="P229" si="131">IF(O229&gt;0,"OK","No Observation")</f>
        <v>No Observation</v>
      </c>
      <c r="Q229" s="48"/>
      <c r="R229" s="48"/>
      <c r="S229" s="48"/>
      <c r="T229" s="48"/>
      <c r="U229" s="48"/>
      <c r="V229" s="48"/>
      <c r="W229" s="48"/>
      <c r="X229" s="48"/>
      <c r="Y229" s="48"/>
      <c r="Z229" s="48"/>
      <c r="AA229" s="48"/>
      <c r="AB229" s="134"/>
      <c r="AC229" s="137">
        <f>COUNTIF(Q229:AA233,"Y")</f>
        <v>0</v>
      </c>
      <c r="AD229" s="174" t="str">
        <f t="shared" ref="AD229" si="132">IF(AC229&gt;0,"OK","No Debrief")</f>
        <v>No Debrief</v>
      </c>
      <c r="AE229" s="70" t="s">
        <v>85</v>
      </c>
      <c r="AF229" s="171"/>
      <c r="AG229" s="119"/>
    </row>
    <row r="230" spans="1:33">
      <c r="A230" s="129"/>
      <c r="B230" s="49"/>
      <c r="C230" s="50"/>
      <c r="D230" s="50"/>
      <c r="E230" s="50"/>
      <c r="F230" s="50"/>
      <c r="G230" s="50"/>
      <c r="H230" s="50"/>
      <c r="I230" s="50"/>
      <c r="J230" s="50"/>
      <c r="K230" s="50"/>
      <c r="L230" s="50"/>
      <c r="M230" s="50"/>
      <c r="N230" s="135"/>
      <c r="O230" s="138"/>
      <c r="P230" s="147"/>
      <c r="Q230" s="50"/>
      <c r="R230" s="50"/>
      <c r="S230" s="50"/>
      <c r="T230" s="50"/>
      <c r="U230" s="50"/>
      <c r="V230" s="50"/>
      <c r="W230" s="50"/>
      <c r="X230" s="50"/>
      <c r="Y230" s="50"/>
      <c r="Z230" s="50"/>
      <c r="AA230" s="50"/>
      <c r="AB230" s="135"/>
      <c r="AC230" s="138"/>
      <c r="AD230" s="175"/>
      <c r="AE230" s="96" t="str">
        <f>IF(P229="OK", "Yes", "No")</f>
        <v>No</v>
      </c>
      <c r="AF230" s="172"/>
      <c r="AG230" s="120"/>
    </row>
    <row r="231" spans="1:33">
      <c r="A231" s="129"/>
      <c r="B231" s="49"/>
      <c r="C231" s="50"/>
      <c r="D231" s="50"/>
      <c r="E231" s="50"/>
      <c r="F231" s="50"/>
      <c r="G231" s="50"/>
      <c r="H231" s="50"/>
      <c r="I231" s="50"/>
      <c r="J231" s="50"/>
      <c r="K231" s="50"/>
      <c r="L231" s="50"/>
      <c r="M231" s="50"/>
      <c r="N231" s="135"/>
      <c r="O231" s="138"/>
      <c r="P231" s="147"/>
      <c r="Q231" s="50"/>
      <c r="R231" s="50"/>
      <c r="S231" s="50"/>
      <c r="T231" s="50"/>
      <c r="U231" s="50"/>
      <c r="V231" s="50"/>
      <c r="W231" s="50"/>
      <c r="X231" s="50"/>
      <c r="Y231" s="50"/>
      <c r="Z231" s="50"/>
      <c r="AA231" s="50"/>
      <c r="AB231" s="135"/>
      <c r="AC231" s="138"/>
      <c r="AD231" s="175"/>
      <c r="AE231" s="57" t="s">
        <v>86</v>
      </c>
      <c r="AF231" s="172"/>
      <c r="AG231" s="103" t="s">
        <v>124</v>
      </c>
    </row>
    <row r="232" spans="1:33">
      <c r="A232" s="130"/>
      <c r="B232" s="49"/>
      <c r="C232" s="50"/>
      <c r="D232" s="50"/>
      <c r="E232" s="50"/>
      <c r="F232" s="50"/>
      <c r="G232" s="50"/>
      <c r="H232" s="50"/>
      <c r="I232" s="50"/>
      <c r="J232" s="50"/>
      <c r="K232" s="50"/>
      <c r="L232" s="50"/>
      <c r="M232" s="50"/>
      <c r="N232" s="135"/>
      <c r="O232" s="138"/>
      <c r="P232" s="147"/>
      <c r="Q232" s="50"/>
      <c r="R232" s="50"/>
      <c r="S232" s="50"/>
      <c r="T232" s="50"/>
      <c r="U232" s="50"/>
      <c r="V232" s="50"/>
      <c r="W232" s="50"/>
      <c r="X232" s="50"/>
      <c r="Y232" s="50"/>
      <c r="Z232" s="50"/>
      <c r="AA232" s="50"/>
      <c r="AB232" s="135"/>
      <c r="AC232" s="138"/>
      <c r="AD232" s="175"/>
      <c r="AE232" s="96" t="str">
        <f>IF(AD229="OK","Yes","No")</f>
        <v>No</v>
      </c>
      <c r="AF232" s="172"/>
      <c r="AG232" s="121"/>
    </row>
    <row r="233" spans="1:33">
      <c r="A233" s="55" t="str">
        <f>IF(AE228="Cycle Complete", "", "Caution: Previous cycle incomplete")</f>
        <v>Caution: Previous cycle incomplete</v>
      </c>
      <c r="B233" s="51"/>
      <c r="C233" s="52"/>
      <c r="D233" s="52"/>
      <c r="E233" s="52"/>
      <c r="F233" s="52"/>
      <c r="G233" s="52"/>
      <c r="H233" s="52"/>
      <c r="I233" s="52"/>
      <c r="J233" s="52"/>
      <c r="K233" s="52"/>
      <c r="L233" s="52"/>
      <c r="M233" s="52"/>
      <c r="N233" s="136"/>
      <c r="O233" s="139"/>
      <c r="P233" s="148"/>
      <c r="Q233" s="52"/>
      <c r="R233" s="52"/>
      <c r="S233" s="52"/>
      <c r="T233" s="52"/>
      <c r="U233" s="52"/>
      <c r="V233" s="52"/>
      <c r="W233" s="52"/>
      <c r="X233" s="52"/>
      <c r="Y233" s="52"/>
      <c r="Z233" s="52"/>
      <c r="AA233" s="52"/>
      <c r="AB233" s="136"/>
      <c r="AC233" s="139"/>
      <c r="AD233" s="176"/>
      <c r="AE233" s="68" t="str">
        <f>IF(AND(AE230="Yes",AE232="Yes"),"Cycle Complete","Cycle Incomplete")</f>
        <v>Cycle Incomplete</v>
      </c>
      <c r="AF233" s="173"/>
      <c r="AG233" s="122"/>
    </row>
    <row r="234" spans="1:33" ht="15" customHeight="1">
      <c r="A234" s="131"/>
      <c r="B234" s="35"/>
      <c r="C234" s="36"/>
      <c r="D234" s="36"/>
      <c r="E234" s="36"/>
      <c r="F234" s="36"/>
      <c r="G234" s="36"/>
      <c r="H234" s="36"/>
      <c r="I234" s="36"/>
      <c r="J234" s="36"/>
      <c r="K234" s="36"/>
      <c r="L234" s="36"/>
      <c r="M234" s="36"/>
      <c r="N234" s="140"/>
      <c r="O234" s="143">
        <f t="shared" ref="O234" si="133">COUNTIF(C234:M238,"y")</f>
        <v>0</v>
      </c>
      <c r="P234" s="149" t="str">
        <f t="shared" ref="P234" si="134">IF(O234&gt;0,"OK","No Observation")</f>
        <v>No Observation</v>
      </c>
      <c r="Q234" s="36"/>
      <c r="R234" s="36"/>
      <c r="S234" s="36"/>
      <c r="T234" s="36"/>
      <c r="U234" s="36"/>
      <c r="V234" s="36"/>
      <c r="W234" s="36"/>
      <c r="X234" s="36"/>
      <c r="Y234" s="36"/>
      <c r="Z234" s="36"/>
      <c r="AA234" s="36"/>
      <c r="AB234" s="140"/>
      <c r="AC234" s="165">
        <f>COUNTIF(Q234:AA238,"Y")</f>
        <v>0</v>
      </c>
      <c r="AD234" s="170" t="str">
        <f t="shared" ref="AD234" si="135">IF(AC234&gt;0,"OK","No Debrief")</f>
        <v>No Debrief</v>
      </c>
      <c r="AE234" s="56" t="s">
        <v>85</v>
      </c>
      <c r="AF234" s="166"/>
      <c r="AG234" s="115"/>
    </row>
    <row r="235" spans="1:33">
      <c r="A235" s="132"/>
      <c r="B235" s="37"/>
      <c r="C235" s="38"/>
      <c r="D235" s="38"/>
      <c r="E235" s="38"/>
      <c r="F235" s="38"/>
      <c r="G235" s="38"/>
      <c r="H235" s="38"/>
      <c r="I235" s="38"/>
      <c r="J235" s="38"/>
      <c r="K235" s="38"/>
      <c r="L235" s="38"/>
      <c r="M235" s="38"/>
      <c r="N235" s="141"/>
      <c r="O235" s="144"/>
      <c r="P235" s="150"/>
      <c r="Q235" s="38"/>
      <c r="R235" s="38"/>
      <c r="S235" s="38"/>
      <c r="T235" s="38"/>
      <c r="U235" s="38"/>
      <c r="V235" s="38"/>
      <c r="W235" s="38"/>
      <c r="X235" s="38"/>
      <c r="Y235" s="38"/>
      <c r="Z235" s="38"/>
      <c r="AA235" s="38"/>
      <c r="AB235" s="141"/>
      <c r="AC235" s="144"/>
      <c r="AD235" s="150"/>
      <c r="AE235" s="96" t="str">
        <f>IF(P234="OK", "Yes", "No")</f>
        <v>No</v>
      </c>
      <c r="AF235" s="167"/>
      <c r="AG235" s="116"/>
    </row>
    <row r="236" spans="1:33">
      <c r="A236" s="132"/>
      <c r="B236" s="37"/>
      <c r="C236" s="38"/>
      <c r="D236" s="38"/>
      <c r="E236" s="38"/>
      <c r="F236" s="38"/>
      <c r="G236" s="38"/>
      <c r="H236" s="38"/>
      <c r="I236" s="38"/>
      <c r="J236" s="38"/>
      <c r="K236" s="38"/>
      <c r="L236" s="38"/>
      <c r="M236" s="38"/>
      <c r="N236" s="141"/>
      <c r="O236" s="144"/>
      <c r="P236" s="150"/>
      <c r="Q236" s="38"/>
      <c r="R236" s="38"/>
      <c r="S236" s="38"/>
      <c r="T236" s="38"/>
      <c r="U236" s="38"/>
      <c r="V236" s="38"/>
      <c r="W236" s="38"/>
      <c r="X236" s="38"/>
      <c r="Y236" s="38"/>
      <c r="Z236" s="38"/>
      <c r="AA236" s="38"/>
      <c r="AB236" s="141"/>
      <c r="AC236" s="144"/>
      <c r="AD236" s="150"/>
      <c r="AE236" s="57" t="s">
        <v>86</v>
      </c>
      <c r="AF236" s="167"/>
      <c r="AG236" s="103" t="s">
        <v>124</v>
      </c>
    </row>
    <row r="237" spans="1:33">
      <c r="A237" s="133"/>
      <c r="B237" s="37"/>
      <c r="C237" s="38"/>
      <c r="D237" s="38"/>
      <c r="E237" s="38"/>
      <c r="F237" s="38"/>
      <c r="G237" s="38"/>
      <c r="H237" s="38"/>
      <c r="I237" s="38"/>
      <c r="J237" s="38"/>
      <c r="K237" s="38"/>
      <c r="L237" s="38"/>
      <c r="M237" s="38"/>
      <c r="N237" s="141"/>
      <c r="O237" s="144"/>
      <c r="P237" s="150"/>
      <c r="Q237" s="38"/>
      <c r="R237" s="38"/>
      <c r="S237" s="38"/>
      <c r="T237" s="38"/>
      <c r="U237" s="38"/>
      <c r="V237" s="38"/>
      <c r="W237" s="38"/>
      <c r="X237" s="38"/>
      <c r="Y237" s="38"/>
      <c r="Z237" s="38"/>
      <c r="AA237" s="38"/>
      <c r="AB237" s="141"/>
      <c r="AC237" s="144"/>
      <c r="AD237" s="150"/>
      <c r="AE237" s="96" t="str">
        <f>IF(AD234="OK","Yes","No")</f>
        <v>No</v>
      </c>
      <c r="AF237" s="167"/>
      <c r="AG237" s="117"/>
    </row>
    <row r="238" spans="1:33">
      <c r="A238" s="73" t="str">
        <f>IF(AE233="Cycle Complete", "", "Caution: Previous cycle incomplete")</f>
        <v>Caution: Previous cycle incomplete</v>
      </c>
      <c r="B238" s="39"/>
      <c r="C238" s="40"/>
      <c r="D238" s="40"/>
      <c r="E238" s="40"/>
      <c r="F238" s="40"/>
      <c r="G238" s="40"/>
      <c r="H238" s="40"/>
      <c r="I238" s="40"/>
      <c r="J238" s="40"/>
      <c r="K238" s="40"/>
      <c r="L238" s="40"/>
      <c r="M238" s="40"/>
      <c r="N238" s="142"/>
      <c r="O238" s="145"/>
      <c r="P238" s="151"/>
      <c r="Q238" s="40"/>
      <c r="R238" s="40"/>
      <c r="S238" s="40"/>
      <c r="T238" s="40"/>
      <c r="U238" s="40"/>
      <c r="V238" s="40"/>
      <c r="W238" s="40"/>
      <c r="X238" s="40"/>
      <c r="Y238" s="40"/>
      <c r="Z238" s="40"/>
      <c r="AA238" s="40"/>
      <c r="AB238" s="142"/>
      <c r="AC238" s="169"/>
      <c r="AD238" s="177"/>
      <c r="AE238" s="69" t="str">
        <f>IF(AND(AE235="Yes",AE237="Yes"),"Cycle Complete","Cycle Incomplete")</f>
        <v>Cycle Incomplete</v>
      </c>
      <c r="AF238" s="168"/>
      <c r="AG238" s="118"/>
    </row>
    <row r="239" spans="1:33" ht="15" customHeight="1">
      <c r="A239" s="128"/>
      <c r="B239" s="47"/>
      <c r="C239" s="48"/>
      <c r="D239" s="48"/>
      <c r="E239" s="48"/>
      <c r="F239" s="48"/>
      <c r="G239" s="48"/>
      <c r="H239" s="48"/>
      <c r="I239" s="48"/>
      <c r="J239" s="48"/>
      <c r="K239" s="48"/>
      <c r="L239" s="48"/>
      <c r="M239" s="48"/>
      <c r="N239" s="134"/>
      <c r="O239" s="137">
        <f t="shared" ref="O239" si="136">COUNTIF(C239:M243,"y")</f>
        <v>0</v>
      </c>
      <c r="P239" s="146" t="str">
        <f t="shared" ref="P239" si="137">IF(O239&gt;0,"OK","No Observation")</f>
        <v>No Observation</v>
      </c>
      <c r="Q239" s="48"/>
      <c r="R239" s="48"/>
      <c r="S239" s="48"/>
      <c r="T239" s="48"/>
      <c r="U239" s="48"/>
      <c r="V239" s="48"/>
      <c r="W239" s="48"/>
      <c r="X239" s="48"/>
      <c r="Y239" s="48"/>
      <c r="Z239" s="48"/>
      <c r="AA239" s="48"/>
      <c r="AB239" s="134"/>
      <c r="AC239" s="137">
        <f>COUNTIF(Q239:AA243,"Y")</f>
        <v>0</v>
      </c>
      <c r="AD239" s="174" t="str">
        <f t="shared" ref="AD239" si="138">IF(AC239&gt;0,"OK","No Debrief")</f>
        <v>No Debrief</v>
      </c>
      <c r="AE239" s="70" t="s">
        <v>85</v>
      </c>
      <c r="AF239" s="171"/>
      <c r="AG239" s="119"/>
    </row>
    <row r="240" spans="1:33">
      <c r="A240" s="129"/>
      <c r="B240" s="49"/>
      <c r="C240" s="50"/>
      <c r="D240" s="50"/>
      <c r="E240" s="50"/>
      <c r="F240" s="50"/>
      <c r="G240" s="50"/>
      <c r="H240" s="50"/>
      <c r="I240" s="50"/>
      <c r="J240" s="50"/>
      <c r="K240" s="50"/>
      <c r="L240" s="50"/>
      <c r="M240" s="50"/>
      <c r="N240" s="135"/>
      <c r="O240" s="138"/>
      <c r="P240" s="147"/>
      <c r="Q240" s="50"/>
      <c r="R240" s="50"/>
      <c r="S240" s="50"/>
      <c r="T240" s="50"/>
      <c r="U240" s="50"/>
      <c r="V240" s="50"/>
      <c r="W240" s="50"/>
      <c r="X240" s="50"/>
      <c r="Y240" s="50"/>
      <c r="Z240" s="50"/>
      <c r="AA240" s="50"/>
      <c r="AB240" s="135"/>
      <c r="AC240" s="138"/>
      <c r="AD240" s="175"/>
      <c r="AE240" s="96" t="str">
        <f>IF(P239="OK", "Yes", "No")</f>
        <v>No</v>
      </c>
      <c r="AF240" s="172"/>
      <c r="AG240" s="120"/>
    </row>
    <row r="241" spans="1:33">
      <c r="A241" s="129"/>
      <c r="B241" s="49"/>
      <c r="C241" s="50"/>
      <c r="D241" s="50"/>
      <c r="E241" s="50"/>
      <c r="F241" s="50"/>
      <c r="G241" s="50"/>
      <c r="H241" s="50"/>
      <c r="I241" s="50"/>
      <c r="J241" s="50"/>
      <c r="K241" s="50"/>
      <c r="L241" s="50"/>
      <c r="M241" s="50"/>
      <c r="N241" s="135"/>
      <c r="O241" s="138"/>
      <c r="P241" s="147"/>
      <c r="Q241" s="50"/>
      <c r="R241" s="50"/>
      <c r="S241" s="50"/>
      <c r="T241" s="50"/>
      <c r="U241" s="50"/>
      <c r="V241" s="50"/>
      <c r="W241" s="50"/>
      <c r="X241" s="50"/>
      <c r="Y241" s="50"/>
      <c r="Z241" s="50"/>
      <c r="AA241" s="50"/>
      <c r="AB241" s="135"/>
      <c r="AC241" s="138"/>
      <c r="AD241" s="175"/>
      <c r="AE241" s="57" t="s">
        <v>86</v>
      </c>
      <c r="AF241" s="172"/>
      <c r="AG241" s="103" t="s">
        <v>124</v>
      </c>
    </row>
    <row r="242" spans="1:33">
      <c r="A242" s="130"/>
      <c r="B242" s="49"/>
      <c r="C242" s="50"/>
      <c r="D242" s="50"/>
      <c r="E242" s="50"/>
      <c r="F242" s="50"/>
      <c r="G242" s="50"/>
      <c r="H242" s="50"/>
      <c r="I242" s="50"/>
      <c r="J242" s="50"/>
      <c r="K242" s="50"/>
      <c r="L242" s="50"/>
      <c r="M242" s="50"/>
      <c r="N242" s="135"/>
      <c r="O242" s="138"/>
      <c r="P242" s="147"/>
      <c r="Q242" s="50"/>
      <c r="R242" s="50"/>
      <c r="S242" s="50"/>
      <c r="T242" s="50"/>
      <c r="U242" s="50"/>
      <c r="V242" s="50"/>
      <c r="W242" s="50"/>
      <c r="X242" s="50"/>
      <c r="Y242" s="50"/>
      <c r="Z242" s="50"/>
      <c r="AA242" s="50"/>
      <c r="AB242" s="135"/>
      <c r="AC242" s="138"/>
      <c r="AD242" s="175"/>
      <c r="AE242" s="96" t="str">
        <f>IF(AD239="OK","Yes","No")</f>
        <v>No</v>
      </c>
      <c r="AF242" s="172"/>
      <c r="AG242" s="121"/>
    </row>
    <row r="243" spans="1:33">
      <c r="A243" s="55" t="str">
        <f>IF(AE238="Cycle Complete", "", "Caution: Previous cycle incomplete")</f>
        <v>Caution: Previous cycle incomplete</v>
      </c>
      <c r="B243" s="51"/>
      <c r="C243" s="52"/>
      <c r="D243" s="52"/>
      <c r="E243" s="52"/>
      <c r="F243" s="52"/>
      <c r="G243" s="52"/>
      <c r="H243" s="52"/>
      <c r="I243" s="52"/>
      <c r="J243" s="52"/>
      <c r="K243" s="52"/>
      <c r="L243" s="52"/>
      <c r="M243" s="52"/>
      <c r="N243" s="136"/>
      <c r="O243" s="139"/>
      <c r="P243" s="148"/>
      <c r="Q243" s="52"/>
      <c r="R243" s="52"/>
      <c r="S243" s="52"/>
      <c r="T243" s="52"/>
      <c r="U243" s="52"/>
      <c r="V243" s="52"/>
      <c r="W243" s="52"/>
      <c r="X243" s="52"/>
      <c r="Y243" s="52"/>
      <c r="Z243" s="52"/>
      <c r="AA243" s="52"/>
      <c r="AB243" s="136"/>
      <c r="AC243" s="139"/>
      <c r="AD243" s="176"/>
      <c r="AE243" s="59" t="str">
        <f>IF(AND(AE240="Yes",AE242="Yes"),"Cycle Complete","Cycle Incomplete")</f>
        <v>Cycle Incomplete</v>
      </c>
      <c r="AF243" s="173"/>
      <c r="AG243" s="122"/>
    </row>
    <row r="244" spans="1:33" ht="15" customHeight="1">
      <c r="A244" s="131"/>
      <c r="B244" s="35"/>
      <c r="C244" s="36"/>
      <c r="D244" s="36"/>
      <c r="E244" s="36"/>
      <c r="F244" s="36"/>
      <c r="G244" s="36"/>
      <c r="H244" s="36"/>
      <c r="I244" s="36"/>
      <c r="J244" s="36"/>
      <c r="K244" s="36"/>
      <c r="L244" s="36"/>
      <c r="M244" s="36"/>
      <c r="N244" s="140"/>
      <c r="O244" s="143">
        <f t="shared" ref="O244" si="139">COUNTIF(C244:M248,"y")</f>
        <v>0</v>
      </c>
      <c r="P244" s="149" t="str">
        <f t="shared" ref="P244" si="140">IF(O244&gt;0,"OK","No Observation")</f>
        <v>No Observation</v>
      </c>
      <c r="Q244" s="36"/>
      <c r="R244" s="36"/>
      <c r="S244" s="36"/>
      <c r="T244" s="36"/>
      <c r="U244" s="36"/>
      <c r="V244" s="36"/>
      <c r="W244" s="36"/>
      <c r="X244" s="36"/>
      <c r="Y244" s="36"/>
      <c r="Z244" s="36"/>
      <c r="AA244" s="36"/>
      <c r="AB244" s="140"/>
      <c r="AC244" s="143">
        <f>COUNTIF(Q244:AA248,"Y")</f>
        <v>0</v>
      </c>
      <c r="AD244" s="149" t="str">
        <f t="shared" ref="AD244" si="141">IF(AC244&gt;0,"OK","No Debrief")</f>
        <v>No Debrief</v>
      </c>
      <c r="AE244" s="70" t="s">
        <v>85</v>
      </c>
      <c r="AF244" s="166"/>
      <c r="AG244" s="115"/>
    </row>
    <row r="245" spans="1:33">
      <c r="A245" s="132"/>
      <c r="B245" s="37"/>
      <c r="C245" s="38"/>
      <c r="D245" s="38"/>
      <c r="E245" s="38"/>
      <c r="F245" s="38"/>
      <c r="G245" s="38"/>
      <c r="H245" s="38"/>
      <c r="I245" s="38"/>
      <c r="J245" s="38"/>
      <c r="K245" s="38"/>
      <c r="L245" s="38"/>
      <c r="M245" s="38"/>
      <c r="N245" s="141"/>
      <c r="O245" s="144"/>
      <c r="P245" s="150"/>
      <c r="Q245" s="38"/>
      <c r="R245" s="38"/>
      <c r="S245" s="38"/>
      <c r="T245" s="38"/>
      <c r="U245" s="38"/>
      <c r="V245" s="38"/>
      <c r="W245" s="38"/>
      <c r="X245" s="38"/>
      <c r="Y245" s="38"/>
      <c r="Z245" s="38"/>
      <c r="AA245" s="38"/>
      <c r="AB245" s="141"/>
      <c r="AC245" s="144"/>
      <c r="AD245" s="150"/>
      <c r="AE245" s="96" t="str">
        <f>IF(P244="OK", "Yes", "No")</f>
        <v>No</v>
      </c>
      <c r="AF245" s="167"/>
      <c r="AG245" s="116"/>
    </row>
    <row r="246" spans="1:33">
      <c r="A246" s="132"/>
      <c r="B246" s="37"/>
      <c r="C246" s="38"/>
      <c r="D246" s="38"/>
      <c r="E246" s="38"/>
      <c r="F246" s="38"/>
      <c r="G246" s="38"/>
      <c r="H246" s="38"/>
      <c r="I246" s="38"/>
      <c r="J246" s="38"/>
      <c r="K246" s="38"/>
      <c r="L246" s="38"/>
      <c r="M246" s="38"/>
      <c r="N246" s="141"/>
      <c r="O246" s="144"/>
      <c r="P246" s="150"/>
      <c r="Q246" s="38"/>
      <c r="R246" s="38"/>
      <c r="S246" s="38"/>
      <c r="T246" s="38"/>
      <c r="U246" s="38"/>
      <c r="V246" s="38"/>
      <c r="W246" s="38"/>
      <c r="X246" s="38"/>
      <c r="Y246" s="38"/>
      <c r="Z246" s="38"/>
      <c r="AA246" s="38"/>
      <c r="AB246" s="141"/>
      <c r="AC246" s="144"/>
      <c r="AD246" s="150"/>
      <c r="AE246" s="57" t="s">
        <v>86</v>
      </c>
      <c r="AF246" s="167"/>
      <c r="AG246" s="103" t="s">
        <v>124</v>
      </c>
    </row>
    <row r="247" spans="1:33">
      <c r="A247" s="133"/>
      <c r="B247" s="37"/>
      <c r="C247" s="38"/>
      <c r="D247" s="38"/>
      <c r="E247" s="38"/>
      <c r="F247" s="38"/>
      <c r="G247" s="38"/>
      <c r="H247" s="38"/>
      <c r="I247" s="38"/>
      <c r="J247" s="38"/>
      <c r="K247" s="38"/>
      <c r="L247" s="38"/>
      <c r="M247" s="38"/>
      <c r="N247" s="141"/>
      <c r="O247" s="144"/>
      <c r="P247" s="150"/>
      <c r="Q247" s="38"/>
      <c r="R247" s="38"/>
      <c r="S247" s="38"/>
      <c r="T247" s="38"/>
      <c r="U247" s="38"/>
      <c r="V247" s="38"/>
      <c r="W247" s="38"/>
      <c r="X247" s="38"/>
      <c r="Y247" s="38"/>
      <c r="Z247" s="38"/>
      <c r="AA247" s="38"/>
      <c r="AB247" s="141"/>
      <c r="AC247" s="144"/>
      <c r="AD247" s="150"/>
      <c r="AE247" s="96" t="str">
        <f>IF(AD244="OK","Yes","No")</f>
        <v>No</v>
      </c>
      <c r="AF247" s="167"/>
      <c r="AG247" s="117"/>
    </row>
    <row r="248" spans="1:33">
      <c r="A248" s="73" t="str">
        <f>IF(AE243="Cycle Complete", "", "Caution: Previous cycle incomplete")</f>
        <v>Caution: Previous cycle incomplete</v>
      </c>
      <c r="B248" s="39"/>
      <c r="C248" s="40"/>
      <c r="D248" s="40"/>
      <c r="E248" s="40"/>
      <c r="F248" s="40"/>
      <c r="G248" s="40"/>
      <c r="H248" s="40"/>
      <c r="I248" s="40"/>
      <c r="J248" s="40"/>
      <c r="K248" s="40"/>
      <c r="L248" s="40"/>
      <c r="M248" s="40"/>
      <c r="N248" s="142"/>
      <c r="O248" s="145"/>
      <c r="P248" s="151"/>
      <c r="Q248" s="40"/>
      <c r="R248" s="40"/>
      <c r="S248" s="40"/>
      <c r="T248" s="40"/>
      <c r="U248" s="40"/>
      <c r="V248" s="40"/>
      <c r="W248" s="40"/>
      <c r="X248" s="40"/>
      <c r="Y248" s="40"/>
      <c r="Z248" s="40"/>
      <c r="AA248" s="40"/>
      <c r="AB248" s="142"/>
      <c r="AC248" s="145"/>
      <c r="AD248" s="151"/>
      <c r="AE248" s="59" t="str">
        <f>IF(AND(AE245="Yes",AE247="Yes"),"Cycle Complete","Cycle Incomplete")</f>
        <v>Cycle Incomplete</v>
      </c>
      <c r="AF248" s="168"/>
      <c r="AG248" s="118"/>
    </row>
    <row r="249" spans="1:33" ht="15" customHeight="1">
      <c r="A249" s="128"/>
      <c r="B249" s="47"/>
      <c r="C249" s="48"/>
      <c r="D249" s="48"/>
      <c r="E249" s="48"/>
      <c r="F249" s="48"/>
      <c r="G249" s="48"/>
      <c r="H249" s="48"/>
      <c r="I249" s="48"/>
      <c r="J249" s="48"/>
      <c r="K249" s="48"/>
      <c r="L249" s="48"/>
      <c r="M249" s="48"/>
      <c r="N249" s="134"/>
      <c r="O249" s="137">
        <f t="shared" ref="O249" si="142">COUNTIF(C249:M253,"y")</f>
        <v>0</v>
      </c>
      <c r="P249" s="146" t="str">
        <f t="shared" ref="P249" si="143">IF(O249&gt;0,"OK","No Observation")</f>
        <v>No Observation</v>
      </c>
      <c r="Q249" s="48"/>
      <c r="R249" s="48"/>
      <c r="S249" s="48"/>
      <c r="T249" s="48"/>
      <c r="U249" s="48"/>
      <c r="V249" s="48"/>
      <c r="W249" s="48"/>
      <c r="X249" s="48"/>
      <c r="Y249" s="48"/>
      <c r="Z249" s="48"/>
      <c r="AA249" s="48"/>
      <c r="AB249" s="134"/>
      <c r="AC249" s="137">
        <f>COUNTIF(Q249:AA253,"Y")</f>
        <v>0</v>
      </c>
      <c r="AD249" s="174" t="str">
        <f t="shared" ref="AD249" si="144">IF(AC249&gt;0,"OK","No Debrief")</f>
        <v>No Debrief</v>
      </c>
      <c r="AE249" s="70" t="s">
        <v>85</v>
      </c>
      <c r="AF249" s="171"/>
      <c r="AG249" s="119"/>
    </row>
    <row r="250" spans="1:33">
      <c r="A250" s="129"/>
      <c r="B250" s="49"/>
      <c r="C250" s="50"/>
      <c r="D250" s="50"/>
      <c r="E250" s="50"/>
      <c r="F250" s="50"/>
      <c r="G250" s="50"/>
      <c r="H250" s="50"/>
      <c r="I250" s="50"/>
      <c r="J250" s="50"/>
      <c r="K250" s="50"/>
      <c r="L250" s="50"/>
      <c r="M250" s="50"/>
      <c r="N250" s="135"/>
      <c r="O250" s="138"/>
      <c r="P250" s="147"/>
      <c r="Q250" s="50"/>
      <c r="R250" s="50"/>
      <c r="S250" s="50"/>
      <c r="T250" s="50"/>
      <c r="U250" s="50"/>
      <c r="V250" s="50"/>
      <c r="W250" s="50"/>
      <c r="X250" s="50"/>
      <c r="Y250" s="50"/>
      <c r="Z250" s="50"/>
      <c r="AA250" s="50"/>
      <c r="AB250" s="135"/>
      <c r="AC250" s="138"/>
      <c r="AD250" s="175"/>
      <c r="AE250" s="96" t="str">
        <f>IF(P249="OK", "Yes", "No")</f>
        <v>No</v>
      </c>
      <c r="AF250" s="172"/>
      <c r="AG250" s="120"/>
    </row>
    <row r="251" spans="1:33">
      <c r="A251" s="129"/>
      <c r="B251" s="49"/>
      <c r="C251" s="50"/>
      <c r="D251" s="50"/>
      <c r="E251" s="50"/>
      <c r="F251" s="50"/>
      <c r="G251" s="50"/>
      <c r="H251" s="50"/>
      <c r="I251" s="50"/>
      <c r="J251" s="50"/>
      <c r="K251" s="50"/>
      <c r="L251" s="50"/>
      <c r="M251" s="50"/>
      <c r="N251" s="135"/>
      <c r="O251" s="138"/>
      <c r="P251" s="147"/>
      <c r="Q251" s="50"/>
      <c r="R251" s="50"/>
      <c r="S251" s="50"/>
      <c r="T251" s="50"/>
      <c r="U251" s="50"/>
      <c r="V251" s="50"/>
      <c r="W251" s="50"/>
      <c r="X251" s="50"/>
      <c r="Y251" s="50"/>
      <c r="Z251" s="50"/>
      <c r="AA251" s="50"/>
      <c r="AB251" s="135"/>
      <c r="AC251" s="138"/>
      <c r="AD251" s="175"/>
      <c r="AE251" s="57" t="s">
        <v>86</v>
      </c>
      <c r="AF251" s="172"/>
      <c r="AG251" s="103" t="s">
        <v>124</v>
      </c>
    </row>
    <row r="252" spans="1:33">
      <c r="A252" s="130"/>
      <c r="B252" s="49"/>
      <c r="C252" s="50"/>
      <c r="D252" s="50"/>
      <c r="E252" s="50"/>
      <c r="F252" s="50"/>
      <c r="G252" s="50"/>
      <c r="H252" s="50"/>
      <c r="I252" s="50"/>
      <c r="J252" s="50"/>
      <c r="K252" s="50"/>
      <c r="L252" s="50"/>
      <c r="M252" s="50"/>
      <c r="N252" s="135"/>
      <c r="O252" s="138"/>
      <c r="P252" s="147"/>
      <c r="Q252" s="50"/>
      <c r="R252" s="50"/>
      <c r="S252" s="50"/>
      <c r="T252" s="50"/>
      <c r="U252" s="50"/>
      <c r="V252" s="50"/>
      <c r="W252" s="50"/>
      <c r="X252" s="50"/>
      <c r="Y252" s="50"/>
      <c r="Z252" s="50"/>
      <c r="AA252" s="50"/>
      <c r="AB252" s="135"/>
      <c r="AC252" s="138"/>
      <c r="AD252" s="175"/>
      <c r="AE252" s="96" t="str">
        <f>IF(AD249="OK","Yes","No")</f>
        <v>No</v>
      </c>
      <c r="AF252" s="172"/>
      <c r="AG252" s="121"/>
    </row>
    <row r="253" spans="1:33">
      <c r="A253" s="55" t="str">
        <f>IF(AE248="Cycle Complete", "", "Caution: Previous cycle incomplete")</f>
        <v>Caution: Previous cycle incomplete</v>
      </c>
      <c r="B253" s="51"/>
      <c r="C253" s="52"/>
      <c r="D253" s="52"/>
      <c r="E253" s="52"/>
      <c r="F253" s="52"/>
      <c r="G253" s="52"/>
      <c r="H253" s="52"/>
      <c r="I253" s="52"/>
      <c r="J253" s="52"/>
      <c r="K253" s="52"/>
      <c r="L253" s="52"/>
      <c r="M253" s="52"/>
      <c r="N253" s="136"/>
      <c r="O253" s="139"/>
      <c r="P253" s="148"/>
      <c r="Q253" s="52"/>
      <c r="R253" s="52"/>
      <c r="S253" s="52"/>
      <c r="T253" s="52"/>
      <c r="U253" s="52"/>
      <c r="V253" s="52"/>
      <c r="W253" s="52"/>
      <c r="X253" s="52"/>
      <c r="Y253" s="52"/>
      <c r="Z253" s="52"/>
      <c r="AA253" s="52"/>
      <c r="AB253" s="136"/>
      <c r="AC253" s="139"/>
      <c r="AD253" s="176"/>
      <c r="AE253" s="59" t="str">
        <f>IF(AND(AE250="Yes",AE252="Yes"),"Cycle Complete","Cycle Incomplete")</f>
        <v>Cycle Incomplete</v>
      </c>
      <c r="AF253" s="173"/>
      <c r="AG253" s="122"/>
    </row>
    <row r="254" spans="1:33" ht="15" customHeight="1">
      <c r="A254" s="131"/>
      <c r="B254" s="35"/>
      <c r="C254" s="36"/>
      <c r="D254" s="36"/>
      <c r="E254" s="36"/>
      <c r="F254" s="36"/>
      <c r="G254" s="36"/>
      <c r="H254" s="36"/>
      <c r="I254" s="36"/>
      <c r="J254" s="36"/>
      <c r="K254" s="36"/>
      <c r="L254" s="36"/>
      <c r="M254" s="36"/>
      <c r="N254" s="140"/>
      <c r="O254" s="143">
        <f t="shared" ref="O254" si="145">COUNTIF(C254:M258,"y")</f>
        <v>0</v>
      </c>
      <c r="P254" s="149" t="str">
        <f t="shared" ref="P254" si="146">IF(O254&gt;0,"OK","No Observation")</f>
        <v>No Observation</v>
      </c>
      <c r="Q254" s="36"/>
      <c r="R254" s="36"/>
      <c r="S254" s="36"/>
      <c r="T254" s="36"/>
      <c r="U254" s="36"/>
      <c r="V254" s="36"/>
      <c r="W254" s="36"/>
      <c r="X254" s="36"/>
      <c r="Y254" s="36"/>
      <c r="Z254" s="36"/>
      <c r="AA254" s="36"/>
      <c r="AB254" s="140"/>
      <c r="AC254" s="143">
        <f>COUNTIF(Q254:AA258,"Y")</f>
        <v>0</v>
      </c>
      <c r="AD254" s="149" t="str">
        <f t="shared" ref="AD254" si="147">IF(AC254&gt;0,"OK","No Debrief")</f>
        <v>No Debrief</v>
      </c>
      <c r="AE254" s="70" t="s">
        <v>85</v>
      </c>
      <c r="AF254" s="166"/>
      <c r="AG254" s="115"/>
    </row>
    <row r="255" spans="1:33">
      <c r="A255" s="132"/>
      <c r="B255" s="37"/>
      <c r="C255" s="38"/>
      <c r="D255" s="38"/>
      <c r="E255" s="38"/>
      <c r="F255" s="38"/>
      <c r="G255" s="38"/>
      <c r="H255" s="38"/>
      <c r="I255" s="38"/>
      <c r="J255" s="38"/>
      <c r="K255" s="38"/>
      <c r="L255" s="38"/>
      <c r="M255" s="38"/>
      <c r="N255" s="141"/>
      <c r="O255" s="144"/>
      <c r="P255" s="150"/>
      <c r="Q255" s="38"/>
      <c r="R255" s="38"/>
      <c r="S255" s="38"/>
      <c r="T255" s="38"/>
      <c r="U255" s="38"/>
      <c r="V255" s="38"/>
      <c r="W255" s="38"/>
      <c r="X255" s="38"/>
      <c r="Y255" s="38"/>
      <c r="Z255" s="38"/>
      <c r="AA255" s="38"/>
      <c r="AB255" s="141"/>
      <c r="AC255" s="144"/>
      <c r="AD255" s="150"/>
      <c r="AE255" s="96" t="str">
        <f>IF(P254="OK", "Yes", "No")</f>
        <v>No</v>
      </c>
      <c r="AF255" s="167"/>
      <c r="AG255" s="116"/>
    </row>
    <row r="256" spans="1:33">
      <c r="A256" s="132"/>
      <c r="B256" s="37"/>
      <c r="C256" s="38"/>
      <c r="D256" s="38"/>
      <c r="E256" s="38"/>
      <c r="F256" s="38"/>
      <c r="G256" s="38"/>
      <c r="H256" s="38"/>
      <c r="I256" s="38"/>
      <c r="J256" s="38"/>
      <c r="K256" s="38"/>
      <c r="L256" s="38"/>
      <c r="M256" s="38"/>
      <c r="N256" s="141"/>
      <c r="O256" s="144"/>
      <c r="P256" s="150"/>
      <c r="Q256" s="38"/>
      <c r="R256" s="38"/>
      <c r="S256" s="38"/>
      <c r="T256" s="38"/>
      <c r="U256" s="38"/>
      <c r="V256" s="38"/>
      <c r="W256" s="38"/>
      <c r="X256" s="38"/>
      <c r="Y256" s="38"/>
      <c r="Z256" s="38"/>
      <c r="AA256" s="38"/>
      <c r="AB256" s="141"/>
      <c r="AC256" s="144"/>
      <c r="AD256" s="150"/>
      <c r="AE256" s="57" t="s">
        <v>86</v>
      </c>
      <c r="AF256" s="167"/>
      <c r="AG256" s="103" t="s">
        <v>124</v>
      </c>
    </row>
    <row r="257" spans="1:33">
      <c r="A257" s="133"/>
      <c r="B257" s="37"/>
      <c r="C257" s="38"/>
      <c r="D257" s="38"/>
      <c r="E257" s="38"/>
      <c r="F257" s="38"/>
      <c r="G257" s="38"/>
      <c r="H257" s="38"/>
      <c r="I257" s="38"/>
      <c r="J257" s="38"/>
      <c r="K257" s="38"/>
      <c r="L257" s="38"/>
      <c r="M257" s="38"/>
      <c r="N257" s="141"/>
      <c r="O257" s="144"/>
      <c r="P257" s="150"/>
      <c r="Q257" s="38"/>
      <c r="R257" s="38"/>
      <c r="S257" s="38"/>
      <c r="T257" s="38"/>
      <c r="U257" s="38"/>
      <c r="V257" s="38"/>
      <c r="W257" s="38"/>
      <c r="X257" s="38"/>
      <c r="Y257" s="38"/>
      <c r="Z257" s="38"/>
      <c r="AA257" s="38"/>
      <c r="AB257" s="141"/>
      <c r="AC257" s="144"/>
      <c r="AD257" s="150"/>
      <c r="AE257" s="96" t="str">
        <f>IF(AD254="OK","Yes","No")</f>
        <v>No</v>
      </c>
      <c r="AF257" s="167"/>
      <c r="AG257" s="117"/>
    </row>
    <row r="258" spans="1:33">
      <c r="A258" s="73" t="str">
        <f>IF(AE253="Cycle Complete", "", "Caution: Previous cycle incomplete")</f>
        <v>Caution: Previous cycle incomplete</v>
      </c>
      <c r="B258" s="39"/>
      <c r="C258" s="40"/>
      <c r="D258" s="40"/>
      <c r="E258" s="40"/>
      <c r="F258" s="40"/>
      <c r="G258" s="40"/>
      <c r="H258" s="40"/>
      <c r="I258" s="40"/>
      <c r="J258" s="40"/>
      <c r="K258" s="40"/>
      <c r="L258" s="40"/>
      <c r="M258" s="40"/>
      <c r="N258" s="142"/>
      <c r="O258" s="145"/>
      <c r="P258" s="151"/>
      <c r="Q258" s="40"/>
      <c r="R258" s="40"/>
      <c r="S258" s="40"/>
      <c r="T258" s="40"/>
      <c r="U258" s="40"/>
      <c r="V258" s="40"/>
      <c r="W258" s="40"/>
      <c r="X258" s="40"/>
      <c r="Y258" s="40"/>
      <c r="Z258" s="40"/>
      <c r="AA258" s="40"/>
      <c r="AB258" s="142"/>
      <c r="AC258" s="145"/>
      <c r="AD258" s="151"/>
      <c r="AE258" s="59" t="str">
        <f>IF(AND(AE255="Yes",AE257="Yes"),"Cycle Complete","Cycle Incomplete")</f>
        <v>Cycle Incomplete</v>
      </c>
      <c r="AF258" s="168"/>
      <c r="AG258" s="118"/>
    </row>
    <row r="259" spans="1:33" ht="15" customHeight="1">
      <c r="A259" s="128"/>
      <c r="B259" s="47"/>
      <c r="C259" s="48"/>
      <c r="D259" s="48"/>
      <c r="E259" s="48"/>
      <c r="F259" s="48"/>
      <c r="G259" s="48"/>
      <c r="H259" s="48"/>
      <c r="I259" s="48"/>
      <c r="J259" s="48"/>
      <c r="K259" s="48"/>
      <c r="L259" s="48"/>
      <c r="M259" s="48"/>
      <c r="N259" s="134"/>
      <c r="O259" s="137">
        <f t="shared" ref="O259" si="148">COUNTIF(C259:M263,"y")</f>
        <v>0</v>
      </c>
      <c r="P259" s="146" t="str">
        <f t="shared" ref="P259" si="149">IF(O259&gt;0,"OK","No Observation")</f>
        <v>No Observation</v>
      </c>
      <c r="Q259" s="48"/>
      <c r="R259" s="48"/>
      <c r="S259" s="48"/>
      <c r="T259" s="48"/>
      <c r="U259" s="48"/>
      <c r="V259" s="48"/>
      <c r="W259" s="48"/>
      <c r="X259" s="48"/>
      <c r="Y259" s="48"/>
      <c r="Z259" s="48"/>
      <c r="AA259" s="48"/>
      <c r="AB259" s="134"/>
      <c r="AC259" s="137">
        <f>COUNTIF(Q259:AA263,"Y")</f>
        <v>0</v>
      </c>
      <c r="AD259" s="146" t="str">
        <f t="shared" ref="AD259" si="150">IF(AC259&gt;0,"OK","No Debrief")</f>
        <v>No Debrief</v>
      </c>
      <c r="AE259" s="70" t="s">
        <v>85</v>
      </c>
      <c r="AF259" s="171"/>
      <c r="AG259" s="119"/>
    </row>
    <row r="260" spans="1:33">
      <c r="A260" s="129"/>
      <c r="B260" s="49"/>
      <c r="C260" s="50"/>
      <c r="D260" s="50"/>
      <c r="E260" s="50"/>
      <c r="F260" s="50"/>
      <c r="G260" s="50"/>
      <c r="H260" s="50"/>
      <c r="I260" s="50"/>
      <c r="J260" s="50"/>
      <c r="K260" s="50"/>
      <c r="L260" s="50"/>
      <c r="M260" s="50"/>
      <c r="N260" s="135"/>
      <c r="O260" s="138"/>
      <c r="P260" s="147"/>
      <c r="Q260" s="50"/>
      <c r="R260" s="50"/>
      <c r="S260" s="50"/>
      <c r="T260" s="50"/>
      <c r="U260" s="50"/>
      <c r="V260" s="50"/>
      <c r="W260" s="50"/>
      <c r="X260" s="50"/>
      <c r="Y260" s="50"/>
      <c r="Z260" s="50"/>
      <c r="AA260" s="50"/>
      <c r="AB260" s="135"/>
      <c r="AC260" s="138"/>
      <c r="AD260" s="147"/>
      <c r="AE260" s="96" t="str">
        <f>IF(P259="OK", "Yes", "No")</f>
        <v>No</v>
      </c>
      <c r="AF260" s="172"/>
      <c r="AG260" s="120"/>
    </row>
    <row r="261" spans="1:33">
      <c r="A261" s="129"/>
      <c r="B261" s="49"/>
      <c r="C261" s="50"/>
      <c r="D261" s="50"/>
      <c r="E261" s="50"/>
      <c r="F261" s="50"/>
      <c r="G261" s="50"/>
      <c r="H261" s="50"/>
      <c r="I261" s="50"/>
      <c r="J261" s="50"/>
      <c r="K261" s="50"/>
      <c r="L261" s="50"/>
      <c r="M261" s="50"/>
      <c r="N261" s="135"/>
      <c r="O261" s="138"/>
      <c r="P261" s="147"/>
      <c r="Q261" s="50"/>
      <c r="R261" s="50"/>
      <c r="S261" s="50"/>
      <c r="T261" s="50"/>
      <c r="U261" s="50"/>
      <c r="V261" s="50"/>
      <c r="W261" s="50"/>
      <c r="X261" s="50"/>
      <c r="Y261" s="50"/>
      <c r="Z261" s="50"/>
      <c r="AA261" s="50"/>
      <c r="AB261" s="135"/>
      <c r="AC261" s="138"/>
      <c r="AD261" s="147"/>
      <c r="AE261" s="57" t="s">
        <v>86</v>
      </c>
      <c r="AF261" s="172"/>
      <c r="AG261" s="103" t="s">
        <v>124</v>
      </c>
    </row>
    <row r="262" spans="1:33">
      <c r="A262" s="130"/>
      <c r="B262" s="49"/>
      <c r="C262" s="50"/>
      <c r="D262" s="50"/>
      <c r="E262" s="50"/>
      <c r="F262" s="50"/>
      <c r="G262" s="50"/>
      <c r="H262" s="50"/>
      <c r="I262" s="50"/>
      <c r="J262" s="50"/>
      <c r="K262" s="50"/>
      <c r="L262" s="50"/>
      <c r="M262" s="50"/>
      <c r="N262" s="135"/>
      <c r="O262" s="138"/>
      <c r="P262" s="147"/>
      <c r="Q262" s="50"/>
      <c r="R262" s="50"/>
      <c r="S262" s="50"/>
      <c r="T262" s="50"/>
      <c r="U262" s="50"/>
      <c r="V262" s="50"/>
      <c r="W262" s="50"/>
      <c r="X262" s="50"/>
      <c r="Y262" s="50"/>
      <c r="Z262" s="50"/>
      <c r="AA262" s="50"/>
      <c r="AB262" s="135"/>
      <c r="AC262" s="138"/>
      <c r="AD262" s="147"/>
      <c r="AE262" s="96" t="str">
        <f>IF(AD259="OK","Yes","No")</f>
        <v>No</v>
      </c>
      <c r="AF262" s="172"/>
      <c r="AG262" s="121"/>
    </row>
    <row r="263" spans="1:33">
      <c r="A263" s="55" t="str">
        <f>IF(AE258="Cycle Complete", "", "Caution: Previous cycle incomplete")</f>
        <v>Caution: Previous cycle incomplete</v>
      </c>
      <c r="B263" s="51"/>
      <c r="C263" s="52"/>
      <c r="D263" s="52"/>
      <c r="E263" s="52"/>
      <c r="F263" s="52"/>
      <c r="G263" s="52"/>
      <c r="H263" s="52"/>
      <c r="I263" s="52"/>
      <c r="J263" s="52"/>
      <c r="K263" s="52"/>
      <c r="L263" s="52"/>
      <c r="M263" s="52"/>
      <c r="N263" s="136"/>
      <c r="O263" s="139"/>
      <c r="P263" s="148"/>
      <c r="Q263" s="52"/>
      <c r="R263" s="52"/>
      <c r="S263" s="52"/>
      <c r="T263" s="52"/>
      <c r="U263" s="52"/>
      <c r="V263" s="52"/>
      <c r="W263" s="52"/>
      <c r="X263" s="52"/>
      <c r="Y263" s="52"/>
      <c r="Z263" s="52"/>
      <c r="AA263" s="52"/>
      <c r="AB263" s="136"/>
      <c r="AC263" s="139"/>
      <c r="AD263" s="148"/>
      <c r="AE263" s="59" t="str">
        <f>IF(AND(AE260="Yes",AE262="Yes"),"Cycle Complete","Cycle Incomplete")</f>
        <v>Cycle Incomplete</v>
      </c>
      <c r="AF263" s="173"/>
      <c r="AG263" s="122"/>
    </row>
    <row r="264" spans="1:33" ht="15" customHeight="1">
      <c r="A264" s="131"/>
      <c r="B264" s="35"/>
      <c r="C264" s="36"/>
      <c r="D264" s="36"/>
      <c r="E264" s="36"/>
      <c r="F264" s="36"/>
      <c r="G264" s="36"/>
      <c r="H264" s="36"/>
      <c r="I264" s="36"/>
      <c r="J264" s="36"/>
      <c r="K264" s="36"/>
      <c r="L264" s="36"/>
      <c r="M264" s="36"/>
      <c r="N264" s="140"/>
      <c r="O264" s="143">
        <f t="shared" ref="O264" si="151">COUNTIF(C264:M268,"y")</f>
        <v>0</v>
      </c>
      <c r="P264" s="149" t="str">
        <f t="shared" ref="P264" si="152">IF(O264&gt;0,"OK","No Observation")</f>
        <v>No Observation</v>
      </c>
      <c r="Q264" s="36"/>
      <c r="R264" s="36"/>
      <c r="S264" s="36"/>
      <c r="T264" s="36"/>
      <c r="U264" s="36"/>
      <c r="V264" s="36"/>
      <c r="W264" s="36"/>
      <c r="X264" s="36"/>
      <c r="Y264" s="36"/>
      <c r="Z264" s="36"/>
      <c r="AA264" s="36"/>
      <c r="AB264" s="140"/>
      <c r="AC264" s="165">
        <f>COUNTIF(Q264:AA268,"Y")</f>
        <v>0</v>
      </c>
      <c r="AD264" s="170" t="str">
        <f t="shared" ref="AD264" si="153">IF(AC264&gt;0,"OK","No Debrief")</f>
        <v>No Debrief</v>
      </c>
      <c r="AE264" s="58" t="s">
        <v>85</v>
      </c>
      <c r="AF264" s="166"/>
      <c r="AG264" s="115"/>
    </row>
    <row r="265" spans="1:33">
      <c r="A265" s="132"/>
      <c r="B265" s="37"/>
      <c r="C265" s="38"/>
      <c r="D265" s="38"/>
      <c r="E265" s="38"/>
      <c r="F265" s="38"/>
      <c r="G265" s="38"/>
      <c r="H265" s="38"/>
      <c r="I265" s="38"/>
      <c r="J265" s="38"/>
      <c r="K265" s="38"/>
      <c r="L265" s="38"/>
      <c r="M265" s="38"/>
      <c r="N265" s="141"/>
      <c r="O265" s="144"/>
      <c r="P265" s="150"/>
      <c r="Q265" s="38"/>
      <c r="R265" s="38"/>
      <c r="S265" s="38"/>
      <c r="T265" s="38"/>
      <c r="U265" s="38"/>
      <c r="V265" s="38"/>
      <c r="W265" s="38"/>
      <c r="X265" s="38"/>
      <c r="Y265" s="38"/>
      <c r="Z265" s="38"/>
      <c r="AA265" s="38"/>
      <c r="AB265" s="141"/>
      <c r="AC265" s="144"/>
      <c r="AD265" s="150"/>
      <c r="AE265" s="96" t="str">
        <f>IF(P264="OK", "Yes", "No")</f>
        <v>No</v>
      </c>
      <c r="AF265" s="167"/>
      <c r="AG265" s="116"/>
    </row>
    <row r="266" spans="1:33">
      <c r="A266" s="132"/>
      <c r="B266" s="37"/>
      <c r="C266" s="38"/>
      <c r="D266" s="38"/>
      <c r="E266" s="38"/>
      <c r="F266" s="38"/>
      <c r="G266" s="38"/>
      <c r="H266" s="38"/>
      <c r="I266" s="38"/>
      <c r="J266" s="38"/>
      <c r="K266" s="38"/>
      <c r="L266" s="38"/>
      <c r="M266" s="38"/>
      <c r="N266" s="141"/>
      <c r="O266" s="144"/>
      <c r="P266" s="150"/>
      <c r="Q266" s="38"/>
      <c r="R266" s="38"/>
      <c r="S266" s="38"/>
      <c r="T266" s="38"/>
      <c r="U266" s="38"/>
      <c r="V266" s="38"/>
      <c r="W266" s="38"/>
      <c r="X266" s="38"/>
      <c r="Y266" s="38"/>
      <c r="Z266" s="38"/>
      <c r="AA266" s="38"/>
      <c r="AB266" s="141"/>
      <c r="AC266" s="144"/>
      <c r="AD266" s="150"/>
      <c r="AE266" s="57" t="s">
        <v>86</v>
      </c>
      <c r="AF266" s="167"/>
      <c r="AG266" s="103" t="s">
        <v>124</v>
      </c>
    </row>
    <row r="267" spans="1:33">
      <c r="A267" s="133"/>
      <c r="B267" s="37"/>
      <c r="C267" s="38"/>
      <c r="D267" s="38"/>
      <c r="E267" s="38"/>
      <c r="F267" s="38"/>
      <c r="G267" s="38"/>
      <c r="H267" s="38"/>
      <c r="I267" s="38"/>
      <c r="J267" s="38"/>
      <c r="K267" s="38"/>
      <c r="L267" s="38"/>
      <c r="M267" s="38"/>
      <c r="N267" s="141"/>
      <c r="O267" s="144"/>
      <c r="P267" s="150"/>
      <c r="Q267" s="38"/>
      <c r="R267" s="38"/>
      <c r="S267" s="38"/>
      <c r="T267" s="38"/>
      <c r="U267" s="38"/>
      <c r="V267" s="38"/>
      <c r="W267" s="38"/>
      <c r="X267" s="38"/>
      <c r="Y267" s="38"/>
      <c r="Z267" s="38"/>
      <c r="AA267" s="38"/>
      <c r="AB267" s="141"/>
      <c r="AC267" s="144"/>
      <c r="AD267" s="150"/>
      <c r="AE267" s="96" t="str">
        <f>IF(AD264="OK","Yes","No")</f>
        <v>No</v>
      </c>
      <c r="AF267" s="167"/>
      <c r="AG267" s="117"/>
    </row>
    <row r="268" spans="1:33">
      <c r="A268" s="73" t="str">
        <f>IF(AE263="Cycle Complete", "", "Caution: Previous cycle incomplete")</f>
        <v>Caution: Previous cycle incomplete</v>
      </c>
      <c r="B268" s="39"/>
      <c r="C268" s="40"/>
      <c r="D268" s="40"/>
      <c r="E268" s="40"/>
      <c r="F268" s="40"/>
      <c r="G268" s="40"/>
      <c r="H268" s="40"/>
      <c r="I268" s="40"/>
      <c r="J268" s="40"/>
      <c r="K268" s="40"/>
      <c r="L268" s="40"/>
      <c r="M268" s="40"/>
      <c r="N268" s="142"/>
      <c r="O268" s="145"/>
      <c r="P268" s="151"/>
      <c r="Q268" s="40"/>
      <c r="R268" s="40"/>
      <c r="S268" s="40"/>
      <c r="T268" s="40"/>
      <c r="U268" s="40"/>
      <c r="V268" s="40"/>
      <c r="W268" s="40"/>
      <c r="X268" s="40"/>
      <c r="Y268" s="40"/>
      <c r="Z268" s="40"/>
      <c r="AA268" s="40"/>
      <c r="AB268" s="142"/>
      <c r="AC268" s="145"/>
      <c r="AD268" s="151"/>
      <c r="AE268" s="59" t="str">
        <f>IF(AND(AE265="Yes",AE267="Yes"),"Cycle Complete","Cycle Incomplete")</f>
        <v>Cycle Incomplete</v>
      </c>
      <c r="AF268" s="168"/>
      <c r="AG268" s="118"/>
    </row>
  </sheetData>
  <sheetProtection sheet="1" selectLockedCells="1"/>
  <mergeCells count="534">
    <mergeCell ref="A49:A52"/>
    <mergeCell ref="N49:N53"/>
    <mergeCell ref="O49:O53"/>
    <mergeCell ref="P49:P53"/>
    <mergeCell ref="AB49:AB53"/>
    <mergeCell ref="AC49:AC53"/>
    <mergeCell ref="AD49:AD53"/>
    <mergeCell ref="AF49:AF53"/>
    <mergeCell ref="AG49:AG50"/>
    <mergeCell ref="AG52:AG53"/>
    <mergeCell ref="A139:A142"/>
    <mergeCell ref="N139:N143"/>
    <mergeCell ref="O139:O143"/>
    <mergeCell ref="P139:P143"/>
    <mergeCell ref="AB139:AB143"/>
    <mergeCell ref="AC139:AC143"/>
    <mergeCell ref="AD139:AD143"/>
    <mergeCell ref="AF139:AF143"/>
    <mergeCell ref="AG139:AG140"/>
    <mergeCell ref="AG142:AG143"/>
    <mergeCell ref="A169:A172"/>
    <mergeCell ref="N169:N173"/>
    <mergeCell ref="O169:O173"/>
    <mergeCell ref="P169:P173"/>
    <mergeCell ref="AB169:AB173"/>
    <mergeCell ref="AC169:AC173"/>
    <mergeCell ref="AD169:AD173"/>
    <mergeCell ref="AF169:AF173"/>
    <mergeCell ref="AG169:AG170"/>
    <mergeCell ref="AG172:AG173"/>
    <mergeCell ref="A199:A202"/>
    <mergeCell ref="N199:N203"/>
    <mergeCell ref="O199:O203"/>
    <mergeCell ref="P199:P203"/>
    <mergeCell ref="AB199:AB203"/>
    <mergeCell ref="AC199:AC203"/>
    <mergeCell ref="AD199:AD203"/>
    <mergeCell ref="AF199:AF203"/>
    <mergeCell ref="AG199:AG200"/>
    <mergeCell ref="AG202:AG203"/>
    <mergeCell ref="C1:P2"/>
    <mergeCell ref="Q1:AD2"/>
    <mergeCell ref="AE1:AE3"/>
    <mergeCell ref="AF1:AG2"/>
    <mergeCell ref="A4:A8"/>
    <mergeCell ref="N4:N8"/>
    <mergeCell ref="O4:O8"/>
    <mergeCell ref="P4:P8"/>
    <mergeCell ref="AB4:AB8"/>
    <mergeCell ref="AC4:AC8"/>
    <mergeCell ref="AD4:AD8"/>
    <mergeCell ref="AF4:AF8"/>
    <mergeCell ref="AG4:AG5"/>
    <mergeCell ref="AG7:AG8"/>
    <mergeCell ref="A9:A12"/>
    <mergeCell ref="N9:N13"/>
    <mergeCell ref="O9:O13"/>
    <mergeCell ref="P9:P13"/>
    <mergeCell ref="AB9:AB13"/>
    <mergeCell ref="AC9:AC13"/>
    <mergeCell ref="AD9:AD13"/>
    <mergeCell ref="AF9:AF13"/>
    <mergeCell ref="AG9:AG10"/>
    <mergeCell ref="AG12:AG13"/>
    <mergeCell ref="A14:A17"/>
    <mergeCell ref="N14:N18"/>
    <mergeCell ref="O14:O18"/>
    <mergeCell ref="P14:P18"/>
    <mergeCell ref="AB14:AB18"/>
    <mergeCell ref="AC14:AC18"/>
    <mergeCell ref="AD14:AD18"/>
    <mergeCell ref="AF14:AF18"/>
    <mergeCell ref="AG14:AG15"/>
    <mergeCell ref="AG17:AG18"/>
    <mergeCell ref="AB19:AB23"/>
    <mergeCell ref="AC19:AC23"/>
    <mergeCell ref="AD19:AD23"/>
    <mergeCell ref="AF19:AF23"/>
    <mergeCell ref="AG19:AG20"/>
    <mergeCell ref="AG22:AG23"/>
    <mergeCell ref="A24:A27"/>
    <mergeCell ref="N24:N28"/>
    <mergeCell ref="O24:O28"/>
    <mergeCell ref="P24:P28"/>
    <mergeCell ref="AB24:AB28"/>
    <mergeCell ref="AC24:AC28"/>
    <mergeCell ref="AD24:AD28"/>
    <mergeCell ref="AF24:AF28"/>
    <mergeCell ref="AG24:AG25"/>
    <mergeCell ref="AG27:AG28"/>
    <mergeCell ref="A19:A22"/>
    <mergeCell ref="N19:N23"/>
    <mergeCell ref="O19:O23"/>
    <mergeCell ref="P19:P23"/>
    <mergeCell ref="A29:A32"/>
    <mergeCell ref="N29:N33"/>
    <mergeCell ref="O29:O33"/>
    <mergeCell ref="P29:P33"/>
    <mergeCell ref="AB29:AB33"/>
    <mergeCell ref="AC29:AC33"/>
    <mergeCell ref="AD29:AD33"/>
    <mergeCell ref="AF29:AF33"/>
    <mergeCell ref="AG29:AG30"/>
    <mergeCell ref="AG32:AG33"/>
    <mergeCell ref="A34:A37"/>
    <mergeCell ref="N34:N38"/>
    <mergeCell ref="O34:O38"/>
    <mergeCell ref="P34:P38"/>
    <mergeCell ref="AB34:AB38"/>
    <mergeCell ref="AC34:AC38"/>
    <mergeCell ref="AD34:AD38"/>
    <mergeCell ref="AF34:AF38"/>
    <mergeCell ref="AG34:AG35"/>
    <mergeCell ref="AG37:AG38"/>
    <mergeCell ref="A39:A42"/>
    <mergeCell ref="N39:N43"/>
    <mergeCell ref="O39:O43"/>
    <mergeCell ref="P39:P43"/>
    <mergeCell ref="AB39:AB43"/>
    <mergeCell ref="AC39:AC43"/>
    <mergeCell ref="AD39:AD43"/>
    <mergeCell ref="AF39:AF43"/>
    <mergeCell ref="AG39:AG40"/>
    <mergeCell ref="AG42:AG43"/>
    <mergeCell ref="A44:A47"/>
    <mergeCell ref="N44:N48"/>
    <mergeCell ref="O44:O48"/>
    <mergeCell ref="P44:P48"/>
    <mergeCell ref="AB44:AB48"/>
    <mergeCell ref="AC44:AC48"/>
    <mergeCell ref="AD44:AD48"/>
    <mergeCell ref="AF44:AF48"/>
    <mergeCell ref="AG44:AG45"/>
    <mergeCell ref="AG47:AG48"/>
    <mergeCell ref="O54:O58"/>
    <mergeCell ref="P54:P58"/>
    <mergeCell ref="AB54:AB58"/>
    <mergeCell ref="AC54:AC58"/>
    <mergeCell ref="AD54:AD58"/>
    <mergeCell ref="AF54:AF58"/>
    <mergeCell ref="AG54:AG55"/>
    <mergeCell ref="AG57:AG58"/>
    <mergeCell ref="A59:A62"/>
    <mergeCell ref="N59:N63"/>
    <mergeCell ref="O59:O63"/>
    <mergeCell ref="P59:P63"/>
    <mergeCell ref="AB59:AB63"/>
    <mergeCell ref="AC59:AC63"/>
    <mergeCell ref="AD59:AD63"/>
    <mergeCell ref="AF59:AF63"/>
    <mergeCell ref="AG59:AG60"/>
    <mergeCell ref="AG62:AG63"/>
    <mergeCell ref="A54:A57"/>
    <mergeCell ref="N54:N58"/>
    <mergeCell ref="A64:A67"/>
    <mergeCell ref="N64:N68"/>
    <mergeCell ref="O64:O68"/>
    <mergeCell ref="P64:P68"/>
    <mergeCell ref="AB64:AB68"/>
    <mergeCell ref="AC64:AC68"/>
    <mergeCell ref="AD64:AD68"/>
    <mergeCell ref="AF64:AF68"/>
    <mergeCell ref="AG64:AG65"/>
    <mergeCell ref="AG67:AG68"/>
    <mergeCell ref="A69:A72"/>
    <mergeCell ref="N69:N73"/>
    <mergeCell ref="O69:O73"/>
    <mergeCell ref="P69:P73"/>
    <mergeCell ref="AB69:AB73"/>
    <mergeCell ref="AC69:AC73"/>
    <mergeCell ref="AD69:AD73"/>
    <mergeCell ref="AF69:AF73"/>
    <mergeCell ref="AG69:AG70"/>
    <mergeCell ref="AG72:AG73"/>
    <mergeCell ref="A74:A77"/>
    <mergeCell ref="N74:N78"/>
    <mergeCell ref="O74:O78"/>
    <mergeCell ref="P74:P78"/>
    <mergeCell ref="AB74:AB78"/>
    <mergeCell ref="AC74:AC78"/>
    <mergeCell ref="AD74:AD78"/>
    <mergeCell ref="AF74:AF78"/>
    <mergeCell ref="AG74:AG75"/>
    <mergeCell ref="AG77:AG78"/>
    <mergeCell ref="AG82:AG83"/>
    <mergeCell ref="A84:A87"/>
    <mergeCell ref="N84:N88"/>
    <mergeCell ref="O84:O88"/>
    <mergeCell ref="P84:P88"/>
    <mergeCell ref="AB84:AB88"/>
    <mergeCell ref="AC84:AC88"/>
    <mergeCell ref="AD84:AD88"/>
    <mergeCell ref="AF84:AF88"/>
    <mergeCell ref="AG84:AG85"/>
    <mergeCell ref="AG87:AG88"/>
    <mergeCell ref="A79:A82"/>
    <mergeCell ref="N79:N83"/>
    <mergeCell ref="O79:O83"/>
    <mergeCell ref="P79:P83"/>
    <mergeCell ref="AB79:AB83"/>
    <mergeCell ref="AC79:AC83"/>
    <mergeCell ref="AD79:AD83"/>
    <mergeCell ref="AF79:AF83"/>
    <mergeCell ref="AG79:AG80"/>
    <mergeCell ref="P89:P93"/>
    <mergeCell ref="AB89:AB93"/>
    <mergeCell ref="AC89:AC93"/>
    <mergeCell ref="AD89:AD93"/>
    <mergeCell ref="AF89:AF93"/>
    <mergeCell ref="AG89:AG90"/>
    <mergeCell ref="AG92:AG93"/>
    <mergeCell ref="A94:A97"/>
    <mergeCell ref="N94:N98"/>
    <mergeCell ref="O94:O98"/>
    <mergeCell ref="P94:P98"/>
    <mergeCell ref="AB94:AB98"/>
    <mergeCell ref="AC94:AC98"/>
    <mergeCell ref="AD94:AD98"/>
    <mergeCell ref="AF94:AF98"/>
    <mergeCell ref="AG94:AG95"/>
    <mergeCell ref="AG97:AG98"/>
    <mergeCell ref="A89:A92"/>
    <mergeCell ref="N89:N93"/>
    <mergeCell ref="O89:O93"/>
    <mergeCell ref="A99:A102"/>
    <mergeCell ref="N99:N103"/>
    <mergeCell ref="O99:O103"/>
    <mergeCell ref="P99:P103"/>
    <mergeCell ref="AB99:AB103"/>
    <mergeCell ref="AC99:AC103"/>
    <mergeCell ref="AD99:AD103"/>
    <mergeCell ref="AF99:AF103"/>
    <mergeCell ref="AG99:AG100"/>
    <mergeCell ref="AG102:AG103"/>
    <mergeCell ref="A104:A107"/>
    <mergeCell ref="N104:N108"/>
    <mergeCell ref="O104:O108"/>
    <mergeCell ref="P104:P108"/>
    <mergeCell ref="AB104:AB108"/>
    <mergeCell ref="AC104:AC108"/>
    <mergeCell ref="AD104:AD108"/>
    <mergeCell ref="AF104:AF108"/>
    <mergeCell ref="AG104:AG105"/>
    <mergeCell ref="AG107:AG108"/>
    <mergeCell ref="AG109:AG110"/>
    <mergeCell ref="AG112:AG113"/>
    <mergeCell ref="A114:A117"/>
    <mergeCell ref="N114:N118"/>
    <mergeCell ref="O114:O118"/>
    <mergeCell ref="P114:P118"/>
    <mergeCell ref="AB114:AB118"/>
    <mergeCell ref="AC114:AC118"/>
    <mergeCell ref="AD114:AD118"/>
    <mergeCell ref="AF114:AF118"/>
    <mergeCell ref="AG114:AG115"/>
    <mergeCell ref="AG117:AG118"/>
    <mergeCell ref="A109:A112"/>
    <mergeCell ref="N109:N113"/>
    <mergeCell ref="O109:O113"/>
    <mergeCell ref="P109:P113"/>
    <mergeCell ref="AB109:AB113"/>
    <mergeCell ref="AC109:AC113"/>
    <mergeCell ref="AD109:AD113"/>
    <mergeCell ref="AF109:AF113"/>
    <mergeCell ref="AB119:AB123"/>
    <mergeCell ref="AC119:AC123"/>
    <mergeCell ref="AD119:AD123"/>
    <mergeCell ref="AF119:AF123"/>
    <mergeCell ref="AG119:AG120"/>
    <mergeCell ref="AG122:AG123"/>
    <mergeCell ref="A124:A127"/>
    <mergeCell ref="N124:N128"/>
    <mergeCell ref="O124:O128"/>
    <mergeCell ref="P124:P128"/>
    <mergeCell ref="AB124:AB128"/>
    <mergeCell ref="AC124:AC128"/>
    <mergeCell ref="AD124:AD128"/>
    <mergeCell ref="AF124:AF128"/>
    <mergeCell ref="AG124:AG125"/>
    <mergeCell ref="AG127:AG128"/>
    <mergeCell ref="A119:A122"/>
    <mergeCell ref="N119:N123"/>
    <mergeCell ref="O119:O123"/>
    <mergeCell ref="P119:P123"/>
    <mergeCell ref="A129:A132"/>
    <mergeCell ref="N129:N133"/>
    <mergeCell ref="O129:O133"/>
    <mergeCell ref="P129:P133"/>
    <mergeCell ref="AB129:AB133"/>
    <mergeCell ref="AC129:AC133"/>
    <mergeCell ref="AD129:AD133"/>
    <mergeCell ref="AF129:AF133"/>
    <mergeCell ref="AG129:AG130"/>
    <mergeCell ref="AG132:AG133"/>
    <mergeCell ref="A134:A137"/>
    <mergeCell ref="N134:N138"/>
    <mergeCell ref="O134:O138"/>
    <mergeCell ref="P134:P138"/>
    <mergeCell ref="AB134:AB138"/>
    <mergeCell ref="AC134:AC138"/>
    <mergeCell ref="AD134:AD138"/>
    <mergeCell ref="AF134:AF138"/>
    <mergeCell ref="AG134:AG135"/>
    <mergeCell ref="AG137:AG138"/>
    <mergeCell ref="O144:O148"/>
    <mergeCell ref="P144:P148"/>
    <mergeCell ref="AB144:AB148"/>
    <mergeCell ref="AC144:AC148"/>
    <mergeCell ref="AD144:AD148"/>
    <mergeCell ref="AF144:AF148"/>
    <mergeCell ref="AG144:AG145"/>
    <mergeCell ref="AG147:AG148"/>
    <mergeCell ref="A149:A152"/>
    <mergeCell ref="N149:N153"/>
    <mergeCell ref="O149:O153"/>
    <mergeCell ref="P149:P153"/>
    <mergeCell ref="AB149:AB153"/>
    <mergeCell ref="AC149:AC153"/>
    <mergeCell ref="AD149:AD153"/>
    <mergeCell ref="AF149:AF153"/>
    <mergeCell ref="AG149:AG150"/>
    <mergeCell ref="AG152:AG153"/>
    <mergeCell ref="A144:A147"/>
    <mergeCell ref="N144:N148"/>
    <mergeCell ref="A154:A157"/>
    <mergeCell ref="N154:N158"/>
    <mergeCell ref="O154:O158"/>
    <mergeCell ref="P154:P158"/>
    <mergeCell ref="AB154:AB158"/>
    <mergeCell ref="AC154:AC158"/>
    <mergeCell ref="AD154:AD158"/>
    <mergeCell ref="AF154:AF158"/>
    <mergeCell ref="AG154:AG155"/>
    <mergeCell ref="AG157:AG158"/>
    <mergeCell ref="A159:A162"/>
    <mergeCell ref="N159:N163"/>
    <mergeCell ref="O159:O163"/>
    <mergeCell ref="P159:P163"/>
    <mergeCell ref="AB159:AB163"/>
    <mergeCell ref="AC159:AC163"/>
    <mergeCell ref="AD159:AD163"/>
    <mergeCell ref="AF159:AF163"/>
    <mergeCell ref="AG159:AG160"/>
    <mergeCell ref="AG162:AG163"/>
    <mergeCell ref="A164:A167"/>
    <mergeCell ref="N164:N168"/>
    <mergeCell ref="O164:O168"/>
    <mergeCell ref="P164:P168"/>
    <mergeCell ref="AB164:AB168"/>
    <mergeCell ref="AC164:AC168"/>
    <mergeCell ref="AD164:AD168"/>
    <mergeCell ref="AF164:AF168"/>
    <mergeCell ref="AG164:AG165"/>
    <mergeCell ref="AG167:AG168"/>
    <mergeCell ref="O174:O178"/>
    <mergeCell ref="P174:P178"/>
    <mergeCell ref="AB174:AB178"/>
    <mergeCell ref="AC174:AC178"/>
    <mergeCell ref="AD174:AD178"/>
    <mergeCell ref="AF174:AF178"/>
    <mergeCell ref="AG174:AG175"/>
    <mergeCell ref="AG177:AG178"/>
    <mergeCell ref="A179:A182"/>
    <mergeCell ref="N179:N183"/>
    <mergeCell ref="O179:O183"/>
    <mergeCell ref="P179:P183"/>
    <mergeCell ref="AB179:AB183"/>
    <mergeCell ref="AC179:AC183"/>
    <mergeCell ref="AD179:AD183"/>
    <mergeCell ref="AF179:AF183"/>
    <mergeCell ref="AG179:AG180"/>
    <mergeCell ref="AG182:AG183"/>
    <mergeCell ref="A174:A177"/>
    <mergeCell ref="N174:N178"/>
    <mergeCell ref="A184:A187"/>
    <mergeCell ref="N184:N188"/>
    <mergeCell ref="O184:O188"/>
    <mergeCell ref="P184:P188"/>
    <mergeCell ref="AB184:AB188"/>
    <mergeCell ref="AC184:AC188"/>
    <mergeCell ref="AD184:AD188"/>
    <mergeCell ref="AF184:AF188"/>
    <mergeCell ref="AG184:AG185"/>
    <mergeCell ref="AG187:AG188"/>
    <mergeCell ref="A189:A192"/>
    <mergeCell ref="N189:N193"/>
    <mergeCell ref="O189:O193"/>
    <mergeCell ref="P189:P193"/>
    <mergeCell ref="AB189:AB193"/>
    <mergeCell ref="AC189:AC193"/>
    <mergeCell ref="AD189:AD193"/>
    <mergeCell ref="AF189:AF193"/>
    <mergeCell ref="AG189:AG190"/>
    <mergeCell ref="AG192:AG193"/>
    <mergeCell ref="A194:A197"/>
    <mergeCell ref="N194:N198"/>
    <mergeCell ref="O194:O198"/>
    <mergeCell ref="P194:P198"/>
    <mergeCell ref="AB194:AB198"/>
    <mergeCell ref="AC194:AC198"/>
    <mergeCell ref="AD194:AD198"/>
    <mergeCell ref="AF194:AF198"/>
    <mergeCell ref="AG194:AG195"/>
    <mergeCell ref="AG197:AG198"/>
    <mergeCell ref="AF204:AF208"/>
    <mergeCell ref="AG204:AG205"/>
    <mergeCell ref="AG207:AG208"/>
    <mergeCell ref="A209:A212"/>
    <mergeCell ref="N209:N213"/>
    <mergeCell ref="O209:O213"/>
    <mergeCell ref="P209:P213"/>
    <mergeCell ref="AB209:AB213"/>
    <mergeCell ref="AC209:AC213"/>
    <mergeCell ref="AD209:AD213"/>
    <mergeCell ref="AF209:AF213"/>
    <mergeCell ref="AG209:AG210"/>
    <mergeCell ref="AG212:AG213"/>
    <mergeCell ref="A204:A207"/>
    <mergeCell ref="N204:N208"/>
    <mergeCell ref="O204:O208"/>
    <mergeCell ref="P204:P208"/>
    <mergeCell ref="AB204:AB208"/>
    <mergeCell ref="AC204:AC208"/>
    <mergeCell ref="AD204:AD208"/>
    <mergeCell ref="AF214:AF218"/>
    <mergeCell ref="AG214:AG215"/>
    <mergeCell ref="AG217:AG218"/>
    <mergeCell ref="A219:A222"/>
    <mergeCell ref="N219:N223"/>
    <mergeCell ref="O219:O223"/>
    <mergeCell ref="P219:P223"/>
    <mergeCell ref="AB219:AB223"/>
    <mergeCell ref="AC219:AC223"/>
    <mergeCell ref="AD219:AD223"/>
    <mergeCell ref="AF219:AF223"/>
    <mergeCell ref="AG219:AG220"/>
    <mergeCell ref="AG222:AG223"/>
    <mergeCell ref="N214:N218"/>
    <mergeCell ref="O214:O218"/>
    <mergeCell ref="P214:P218"/>
    <mergeCell ref="AB214:AB218"/>
    <mergeCell ref="AC214:AC218"/>
    <mergeCell ref="A214:A217"/>
    <mergeCell ref="AD214:AD218"/>
    <mergeCell ref="A224:A227"/>
    <mergeCell ref="N224:N228"/>
    <mergeCell ref="O224:O228"/>
    <mergeCell ref="P224:P228"/>
    <mergeCell ref="AB224:AB228"/>
    <mergeCell ref="AC224:AC228"/>
    <mergeCell ref="AD224:AD228"/>
    <mergeCell ref="AF224:AF228"/>
    <mergeCell ref="AG224:AG225"/>
    <mergeCell ref="AG227:AG228"/>
    <mergeCell ref="A229:A232"/>
    <mergeCell ref="N229:N233"/>
    <mergeCell ref="O229:O233"/>
    <mergeCell ref="P229:P233"/>
    <mergeCell ref="AB229:AB233"/>
    <mergeCell ref="AC229:AC233"/>
    <mergeCell ref="AD229:AD233"/>
    <mergeCell ref="AF229:AF233"/>
    <mergeCell ref="AG229:AG230"/>
    <mergeCell ref="AG232:AG233"/>
    <mergeCell ref="A234:A237"/>
    <mergeCell ref="N234:N238"/>
    <mergeCell ref="O234:O238"/>
    <mergeCell ref="P234:P238"/>
    <mergeCell ref="AB234:AB238"/>
    <mergeCell ref="AC234:AC238"/>
    <mergeCell ref="AD234:AD238"/>
    <mergeCell ref="AF234:AF238"/>
    <mergeCell ref="AG234:AG235"/>
    <mergeCell ref="AG237:AG238"/>
    <mergeCell ref="AD239:AD243"/>
    <mergeCell ref="AF239:AF243"/>
    <mergeCell ref="AG239:AG240"/>
    <mergeCell ref="AG242:AG243"/>
    <mergeCell ref="A244:A247"/>
    <mergeCell ref="N244:N248"/>
    <mergeCell ref="O244:O248"/>
    <mergeCell ref="P244:P248"/>
    <mergeCell ref="AB244:AB248"/>
    <mergeCell ref="AC244:AC248"/>
    <mergeCell ref="AD244:AD248"/>
    <mergeCell ref="AF244:AF248"/>
    <mergeCell ref="AG244:AG245"/>
    <mergeCell ref="AG247:AG248"/>
    <mergeCell ref="A239:A242"/>
    <mergeCell ref="N239:N243"/>
    <mergeCell ref="O239:O243"/>
    <mergeCell ref="P239:P243"/>
    <mergeCell ref="AB239:AB243"/>
    <mergeCell ref="AC239:AC243"/>
    <mergeCell ref="A249:A252"/>
    <mergeCell ref="N249:N253"/>
    <mergeCell ref="O249:O253"/>
    <mergeCell ref="P249:P253"/>
    <mergeCell ref="AB249:AB253"/>
    <mergeCell ref="AC249:AC253"/>
    <mergeCell ref="AD249:AD253"/>
    <mergeCell ref="AF249:AF253"/>
    <mergeCell ref="AG249:AG250"/>
    <mergeCell ref="AG252:AG253"/>
    <mergeCell ref="A254:A257"/>
    <mergeCell ref="N254:N258"/>
    <mergeCell ref="O254:O258"/>
    <mergeCell ref="P254:P258"/>
    <mergeCell ref="AB254:AB258"/>
    <mergeCell ref="AC254:AC258"/>
    <mergeCell ref="AD254:AD258"/>
    <mergeCell ref="AF254:AF258"/>
    <mergeCell ref="AG254:AG255"/>
    <mergeCell ref="AG257:AG258"/>
    <mergeCell ref="A259:A262"/>
    <mergeCell ref="N259:N263"/>
    <mergeCell ref="O259:O263"/>
    <mergeCell ref="P259:P263"/>
    <mergeCell ref="AB259:AB263"/>
    <mergeCell ref="AC259:AC263"/>
    <mergeCell ref="AD259:AD263"/>
    <mergeCell ref="AF259:AF263"/>
    <mergeCell ref="AG259:AG260"/>
    <mergeCell ref="AG262:AG263"/>
    <mergeCell ref="A264:A267"/>
    <mergeCell ref="N264:N268"/>
    <mergeCell ref="O264:O268"/>
    <mergeCell ref="P264:P268"/>
    <mergeCell ref="AB264:AB268"/>
    <mergeCell ref="AC264:AC268"/>
    <mergeCell ref="AD264:AD268"/>
    <mergeCell ref="AF264:AF268"/>
    <mergeCell ref="AG264:AG265"/>
    <mergeCell ref="AG267:AG268"/>
  </mergeCells>
  <conditionalFormatting sqref="AE214:AE268">
    <cfRule type="containsText" dxfId="353" priority="5" operator="containsText" text="Cycle Incomplete">
      <formula>NOT(ISERROR(SEARCH("Cycle Incomplete",AE214)))</formula>
    </cfRule>
    <cfRule type="containsText" dxfId="352" priority="6" operator="containsText" text="No">
      <formula>NOT(ISERROR(SEARCH("No",AE214)))</formula>
    </cfRule>
  </conditionalFormatting>
  <conditionalFormatting sqref="AE214:AE268">
    <cfRule type="containsText" dxfId="351" priority="4" operator="containsText" text="Cycle Complete">
      <formula>NOT(ISERROR(SEARCH("Cycle Complete",AE214)))</formula>
    </cfRule>
  </conditionalFormatting>
  <conditionalFormatting sqref="AE4:AE213">
    <cfRule type="containsText" dxfId="350" priority="2" operator="containsText" text="Cycle Incomplete">
      <formula>NOT(ISERROR(SEARCH("Cycle Incomplete",AE4)))</formula>
    </cfRule>
    <cfRule type="containsText" dxfId="349" priority="3" operator="containsText" text="No">
      <formula>NOT(ISERROR(SEARCH("No",AE4)))</formula>
    </cfRule>
  </conditionalFormatting>
  <conditionalFormatting sqref="AE4:AE213">
    <cfRule type="containsText" dxfId="348" priority="1" operator="containsText" text="Cycle Complete">
      <formula>NOT(ISERROR(SEARCH("Cycle Complete",AE4)))</formula>
    </cfRule>
  </conditionalFormatting>
  <dataValidations count="3">
    <dataValidation type="whole" allowBlank="1" showInputMessage="1" showErrorMessage="1" sqref="C269:M1048576 Q269:AA1048576" xr:uid="{00000000-0002-0000-0800-000000000000}">
      <formula1>0</formula1>
      <formula2>1</formula2>
    </dataValidation>
    <dataValidation type="whole" errorStyle="warning" allowBlank="1" showInputMessage="1" showErrorMessage="1" errorTitle="Debriefing Strategies" error="Caution: A complete coaching cycle must include debriefing. Please enter the total amount of time spent debriefing for this cycle." sqref="AB4:AB268" xr:uid="{00000000-0002-0000-0800-000001000000}">
      <formula1>1</formula1>
      <formula2>1000</formula2>
    </dataValidation>
    <dataValidation type="whole" errorStyle="warning" operator="greaterThan" allowBlank="1" showInputMessage="1" showErrorMessage="1" errorTitle="Observation Strategies" error="Caution: A complete coaching cycle must include observation strategies. Please enter the total amount of time spent on focused observations for this cycle." sqref="N4:N268" xr:uid="{00000000-0002-0000-0800-000002000000}">
      <formula1>0</formula1>
    </dataValidation>
  </dataValidations>
  <pageMargins left="0.7" right="0.7" top="0.75" bottom="0.75" header="0.3" footer="0.3"/>
  <pageSetup scale="29" fitToHeight="0" orientation="landscape"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3000000}">
          <x14:formula1>
            <xm:f>Lists!$D$2:$D$3</xm:f>
          </x14:formula1>
          <xm:sqref>AG4 AG9 AG14 AG19 AG24 AG29 AG34 AG39 AG44 AG49 AG54 AG59 AG64 AG69 AG74 AG79 AG84 AG89 AG94 AG99 AG104 AG109 AG114 AG119 AG124 AG129 AG264 AG144 AG149 AG154 AG159 AG164 AG169 AG174 AG179 AG184 AG189 AG194 AG199 AG204 AG209 AG214 AG219 AG224 AG229 AG234 AG239 AG244 AG249 AG254 AG259 AG269:AG1048576 AG134:AG135 AG139</xm:sqref>
        </x14:dataValidation>
        <x14:dataValidation type="list" allowBlank="1" showInputMessage="1" showErrorMessage="1" xr:uid="{00000000-0002-0000-0800-000004000000}">
          <x14:formula1>
            <xm:f>Lists!$A$2:$A$51</xm:f>
          </x14:formula1>
          <xm:sqref>A269:A1048576</xm:sqref>
        </x14:dataValidation>
        <x14:dataValidation type="list" allowBlank="1" showInputMessage="1" showErrorMessage="1" xr:uid="{00000000-0002-0000-0800-000005000000}">
          <x14:formula1>
            <xm:f>Lists!$C$2:$C$12</xm:f>
          </x14:formula1>
          <xm:sqref>AF4:AF1048576</xm:sqref>
        </x14:dataValidation>
        <x14:dataValidation type="list" allowBlank="1" showInputMessage="1" showErrorMessage="1" xr:uid="{00000000-0002-0000-0800-000006000000}">
          <x14:formula1>
            <xm:f>Lists!$B$2:$B$11</xm:f>
          </x14:formula1>
          <xm:sqref>AG7:AG8 AG12:AG13 AG17:AG18 AG22:AG23 AG27:AG28 AG32:AG33 AG37:AG38 AG42:AG43 AG47:AG48 AG52:AG53 AG57:AG58 AG62:AG63 AG67:AG68 AG72:AG73 AG77:AG78 AG82:AG83 AG87:AG88 AG92:AG93 AG97:AG98 AG102:AG103 AG107:AG108 AG112:AG113 AG117:AG118 AG122:AG123 AG127:AG128 AG132:AG133 AG142:AG143 AG147:AG148 AG152:AG153 AG157:AG158 AG162:AG163 AG167:AG168 AG172:AG173 AG177:AG178 AG182:AG183 AG187:AG188 AG192:AG193 AG197:AG198 AG202:AG203 AG207:AG208 AG212:AG213 AG217:AG218 AG222:AG223 AG227:AG228 AG232:AG233 AG237:AG238 AG242:AG243 AG247:AG248 AG252:AG253 AG257:AG258 AG262:AG263 AG267:AG268 AG137:AG138</xm:sqref>
        </x14:dataValidation>
        <x14:dataValidation type="list" allowBlank="1" showInputMessage="1" showErrorMessage="1" xr:uid="{00000000-0002-0000-0800-000007000000}">
          <x14:formula1>
            <xm:f>Lists!$E$2:$E$3</xm:f>
          </x14:formula1>
          <xm:sqref>C4:M268 Q4:AA268</xm:sqref>
        </x14:dataValidation>
        <x14:dataValidation type="list" allowBlank="1" showInputMessage="1" showErrorMessage="1" xr:uid="{00000000-0002-0000-0800-000008000000}">
          <x14:formula1>
            <xm:f>Lists!$A$2:$A$54</xm:f>
          </x14:formula1>
          <xm:sqref>A254:A257 A259:A262 A264:A267 A249:A252 A244:A247 A239:A242 A234:A237 A229:A232 A224:A227 A219:A222 A214:A217 A209:A212 A204:A207 A199:A202 A194:A197 A189:A192 A184:A187 A179:A182 A174:A177 A169:A172 A164:A167 A159:A162 A154:A157 A149:A152 A144:A147 A139:A142 A134:A137 A129:A132 A124:A127 A119:A122 A114:A117 A109:A112 A104:A107 A99:A102 A94:A97 A89:A92 A84:A87 A79:A82 A74:A77 A69:A72 A64:A67 A59:A62 A54:A57 A49:A52 A44:A47 A39:A42 A34:A37 A29:A32 A24:A27 A19:A22 A14:A17 A4:A12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INSTRUCTIONS</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Teacher Summary</vt:lpstr>
      <vt:lpstr>Coach Summary</vt:lpstr>
      <vt:lpstr>Cumulative Data</vt:lpstr>
      <vt:lpstr>Lists</vt:lpstr>
    </vt:vector>
  </TitlesOfParts>
  <Company>University of South Florida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Myrna Veguilla</dc:creator>
  <cp:lastModifiedBy>Myrna Veguilla Figueroa</cp:lastModifiedBy>
  <cp:lastPrinted>2018-07-10T19:43:24Z</cp:lastPrinted>
  <dcterms:created xsi:type="dcterms:W3CDTF">2018-05-22T16:15:24Z</dcterms:created>
  <dcterms:modified xsi:type="dcterms:W3CDTF">2023-03-09T18:46:51Z</dcterms:modified>
</cp:coreProperties>
</file>